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050" windowHeight="8490" tabRatio="812" activeTab="0"/>
  </bookViews>
  <sheets>
    <sheet name="LTV" sheetId="1" r:id="rId1"/>
    <sheet name="PLN 80%" sheetId="2" r:id="rId2"/>
    <sheet name="CHF 80% " sheetId="3" r:id="rId3"/>
    <sheet name="Euro 80%" sheetId="4" r:id="rId4"/>
    <sheet name="RnS 80%" sheetId="5" r:id="rId5"/>
    <sheet name="RnS 100%" sheetId="6" r:id="rId6"/>
    <sheet name="PLN 100%" sheetId="7" r:id="rId7"/>
    <sheet name="CHF 100%" sheetId="8" r:id="rId8"/>
    <sheet name="Arkusz4" sheetId="9" state="hidden" r:id="rId9"/>
    <sheet name="Euro 100%" sheetId="10" r:id="rId10"/>
    <sheet name="Marże odsetkowe" sheetId="11" r:id="rId11"/>
    <sheet name="Różnice w ratach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<sst xmlns="http://schemas.openxmlformats.org/spreadsheetml/2006/main" count="586" uniqueCount="295">
  <si>
    <t>Deutsche Bank PBC</t>
  </si>
  <si>
    <t>PKO BP</t>
  </si>
  <si>
    <t xml:space="preserve">Pekao </t>
  </si>
  <si>
    <t>BZ WBK</t>
  </si>
  <si>
    <t>ING Bank Śląski</t>
  </si>
  <si>
    <t>BPH</t>
  </si>
  <si>
    <t xml:space="preserve">Kredyt Bank </t>
  </si>
  <si>
    <t>mBank</t>
  </si>
  <si>
    <t>MultiBank</t>
  </si>
  <si>
    <t>Millennium</t>
  </si>
  <si>
    <t xml:space="preserve">Pocztowy </t>
  </si>
  <si>
    <t>Polbank EFG</t>
  </si>
  <si>
    <t>Lukas Bank</t>
  </si>
  <si>
    <t>Euro Bank</t>
  </si>
  <si>
    <t>PLN</t>
  </si>
  <si>
    <t xml:space="preserve">CHF </t>
  </si>
  <si>
    <t>EUR</t>
  </si>
  <si>
    <t>Alior Bank</t>
  </si>
  <si>
    <t>Allianz</t>
  </si>
  <si>
    <t>BOŚ</t>
  </si>
  <si>
    <t>nu</t>
  </si>
  <si>
    <t xml:space="preserve">nu </t>
  </si>
  <si>
    <t>Z wkładem czy bez? Jaką część wartości nieruchomości  maksymalnie może skredytować bank (proc.)</t>
  </si>
  <si>
    <t>Nordea Bank</t>
  </si>
  <si>
    <t xml:space="preserve">Pekao Bank Hipoteczny </t>
  </si>
  <si>
    <t>DnB Nord</t>
  </si>
  <si>
    <t>Raiffeisen Bank</t>
  </si>
  <si>
    <t>BANK</t>
  </si>
  <si>
    <t xml:space="preserve">Bank </t>
  </si>
  <si>
    <t>Wyskość raty (zł)</t>
  </si>
  <si>
    <t>Marża (proc.)</t>
  </si>
  <si>
    <t>Oprocentowanie (proc.)</t>
  </si>
  <si>
    <t>Prowizja (proc.)</t>
  </si>
  <si>
    <t>Prowizja za wcześniejszą spłatę</t>
  </si>
  <si>
    <t>Dodatkowe warunki/ ubezpieczenia</t>
  </si>
  <si>
    <t>Allianz Bank</t>
  </si>
  <si>
    <t>BNP Paribas Fortis</t>
  </si>
  <si>
    <t>1% min 100 zł</t>
  </si>
  <si>
    <t>Bezpłatnie</t>
  </si>
  <si>
    <t xml:space="preserve">Lukas Bank </t>
  </si>
  <si>
    <t>0-3</t>
  </si>
  <si>
    <t>Pocztowy</t>
  </si>
  <si>
    <t xml:space="preserve">Oprocentowanie </t>
  </si>
  <si>
    <t>Dodatkowe warunki i ubezpieczenia</t>
  </si>
  <si>
    <t xml:space="preserve">mBank </t>
  </si>
  <si>
    <t xml:space="preserve">MultiBank </t>
  </si>
  <si>
    <t>PROGRAM RODZINA NA SWOIM</t>
  </si>
  <si>
    <t>280 tys. zł kredytu w złotych na 30 lat i nieruchomość wartą 350 tys. zł (80 proc. LTV)</t>
  </si>
  <si>
    <t>Wyskość raty z dopłatą do odsetek (zł)</t>
  </si>
  <si>
    <t>Wyskość raty po 8 latach (zł)</t>
  </si>
  <si>
    <t xml:space="preserve">Marża </t>
  </si>
  <si>
    <t>Wymagane ubezpieczenia i warunki dodatkowe</t>
  </si>
  <si>
    <t>Bank BPH</t>
  </si>
  <si>
    <t xml:space="preserve">Bank Polskiej Spółdzielczości </t>
  </si>
  <si>
    <t>Bank Zachodni WBK</t>
  </si>
  <si>
    <t>Ubezpieczenia i dodatkowe warunki</t>
  </si>
  <si>
    <t xml:space="preserve">DnB Nord </t>
  </si>
  <si>
    <t>Brak</t>
  </si>
  <si>
    <t>Tak</t>
  </si>
  <si>
    <t>Dane: banki, obliczenia własne</t>
  </si>
  <si>
    <t>brak</t>
  </si>
  <si>
    <t>Pekao Bank Hipoteczny</t>
  </si>
  <si>
    <t>Bank BPS</t>
  </si>
  <si>
    <t xml:space="preserve">Deutsche Bank PBC </t>
  </si>
  <si>
    <t>tak</t>
  </si>
  <si>
    <t xml:space="preserve">Ubezpieczenie dodatkowego wkładu </t>
  </si>
  <si>
    <t xml:space="preserve">Składka za 5 lat w wys. 4,5% od brakującego wkładu poniżej 20 proc. </t>
  </si>
  <si>
    <t>Ubezpieczenia</t>
  </si>
  <si>
    <t>Dodatkowe warunki</t>
  </si>
  <si>
    <t xml:space="preserve">Alior Bank </t>
  </si>
  <si>
    <t xml:space="preserve">3,5% od kwoty wymaganego wkładu własnego </t>
  </si>
  <si>
    <t>Dane: banki</t>
  </si>
  <si>
    <t>350 tys. zł kredytu w złotych na 30 lat i nieruchomość wartą 350 tys. zł (100 proc. LTV)</t>
  </si>
  <si>
    <t>280 tys. zł kredytu we frankach szwajcarskich (CHF) na 30 lat i nieruchomość wartą               350 tys. zł (80 proc. LTV)</t>
  </si>
  <si>
    <t xml:space="preserve">Oprocentowanie (proc.) </t>
  </si>
  <si>
    <t xml:space="preserve">Marża (proc.) </t>
  </si>
  <si>
    <t>280 tys. zł kredytu w euro (EUR) na 30 lat i nieruchomość wartą 350 tys. zł (80 proc. LTV)</t>
  </si>
  <si>
    <t>Bank BGŻ</t>
  </si>
  <si>
    <t>od 2</t>
  </si>
  <si>
    <t>2% przez pierwsze 5 lat</t>
  </si>
  <si>
    <t>Getin Noble Bank</t>
  </si>
  <si>
    <t>1% min 100 z</t>
  </si>
  <si>
    <t>ROR+karta debetowa
*pomostowe
*nieruchomości</t>
  </si>
  <si>
    <t>ROR+karta debetowa
*pomostowe
*niskiego wkładu
*nieruchomości</t>
  </si>
  <si>
    <t>*pomostowe
*nieruchomości
ROR+karta debetowa</t>
  </si>
  <si>
    <t>2% w pierwszych 3 latach, po 3 latach 0%</t>
  </si>
  <si>
    <t>Citi Handlowy</t>
  </si>
  <si>
    <t>1,5% min. 300 zł</t>
  </si>
  <si>
    <t xml:space="preserve"> - przez 8 lat - Wibor 3M średni kwartalny + 2,00 p.p.
 - po okresie 8 lat - Wibor 3M + 2,50 p.p.</t>
  </si>
  <si>
    <t>4,0% od wartości kredytu w tym: 
 - 2,0% - kredytowane przez Bank
 - 2,0% - pobierane z rachunku do obsługi kredytu w dniu uruchomienia</t>
  </si>
  <si>
    <t>Getin Noble Bank - Oddział Hipoteczny</t>
  </si>
  <si>
    <t>Getin Noble Bank- Oddział Hipoteczny</t>
  </si>
  <si>
    <t>Bank Polskiej Spółdzielczości</t>
  </si>
  <si>
    <t xml:space="preserve">Przejściowe do momentu ustanowienia hipoteki, Na życie i niezdolności do pracy zarobkowej w skutek NW, Ubezpieczenie nieruchomości </t>
  </si>
  <si>
    <t xml:space="preserve">Ubezpieczenie niskiego wkładu, przejściowe do momentu ustanowienia hipoteki, Na życie i niezdolności do pracy zarobkowej w skutek NW, Ubezpieczenie nieruchomości </t>
  </si>
  <si>
    <t>* dotyczy raty w pierszym miesiącu - Allianz Bank oferuje kredyty w ramach RnS tylko w systemie rat malejących</t>
  </si>
  <si>
    <t>Allianz Bank*</t>
  </si>
  <si>
    <t xml:space="preserve">ROR "plan aktywny" -15 zł miesięcznie,
ubezpiecznie nieruchomości od ognia i innych zdarzeń losowych - koszt 0,10% wartości nieruchomości za okres 12 miesięcy.
Dodatkowe ubezp. przy 100% LTV - ubezpieczenie niskiego wkładu - 3,5% na 5 lat
</t>
  </si>
  <si>
    <t xml:space="preserve"> Do czasu uprawomocnienia się wpisu do hipoteki, wymagane ubezpieczenie na życie kredytobiorcy</t>
  </si>
  <si>
    <t xml:space="preserve">
rachunek osobisty  "plan aktywny" - koszt 15 PLN miesięcznie,
ubezpiecznie nieruchomości od ognia i innych zdarzeń losowych - koszt 0,10% wartości nieruchomości za okres 12 miesięcy
</t>
  </si>
  <si>
    <t>W ciągu pierwszych 3 lat -1,5% nadpłacanej kwoty</t>
  </si>
  <si>
    <t>Po 5 latach bezpłatnie. W ciągu pierwszych 5 lat okresu kredytowania bez prowizji w przypadku nadpłat nie przekraczających 30% początkowego kapitału. Powyżej prowizja w wysokości 1,5% spłacanej kwoty</t>
  </si>
  <si>
    <t>Po 3 latach bezpłatnie. W ciągu pierwszych 3 lat okresu kredytowania prowizja w wysokości 2% spłacanej kwoty</t>
  </si>
  <si>
    <t>1,5% kredytu nie mniej niż 500 zł</t>
  </si>
  <si>
    <t>1,5% nadpłaconej kwoty kredytu przez pierwsze 3 lata</t>
  </si>
  <si>
    <t>Otwarcie konta i wpływy min. 2000 zł miesięcznie,dokonywaniem 3 transakcji bezgotówkowch</t>
  </si>
  <si>
    <t xml:space="preserve">
Rachunek osobisty  "plan aktywny" - koszt 15 PLN miesięcznie,
ubezpiecznie nieruchomości od ognia i innych zdarzeń losowych - koszt 0,10% wartości nieruchomości za okres 12 miesięcy
</t>
  </si>
  <si>
    <t>*pomostowe
*nieruchomości
ROR+karta debetowa</t>
  </si>
  <si>
    <t>Otwarcie konta i wpływy min. 2000 zł miesięcznie, dokonywaniem 3 transakcji bezgotówkowch</t>
  </si>
  <si>
    <t>Do 5 lat trwana umowy - 2%, powyżej 5 lat - 0%</t>
  </si>
  <si>
    <t>od 0 do 3</t>
  </si>
  <si>
    <t>350 tys. zł kredytu we frankach szwajcarskich (CHF) na 30 lat i nieruchomość               wartą 350 tys. zł (100 proc. LTV)</t>
  </si>
  <si>
    <t>pakiet ubezpieczeń na życie, od utraty pracy, od trwałej i całkowitej niezdolności do pracy; 2,5% wartości kredytu za 3 lata ochrony ubezpieczeniowej</t>
  </si>
  <si>
    <t>3,9% - opłata za podwyższone ryzyko z tytułu udzielenia kredytu z niskim wkładem własnym (składka na 60 m-cy) oraz pakiet ubezpieczeń na życie, od utraty pracy, od trwałej i całkowitej niezdolności do pracy; 2,5% wartości kredytu za 3 lata ochrony ubezpieczeniowej</t>
  </si>
  <si>
    <t>Pakiet ubezpieczeń na życie, od utraty pracy, od trwałej i całkowitej niezdolności do pracy; 2,5% wartości kredytu za 3 lata ochrony ubezpieczeniowej</t>
  </si>
  <si>
    <t>W ciągu pierwszych 3 lat do 30% kredytu bezpłatnie, powyżej 3% prowizji. Po okresie 3 lat bezpłatnie</t>
  </si>
  <si>
    <t>warunki dla klientów przelewających wynagrodzenie i korzystających z innego produktu banku (obniżka o 0.6pp za przelew wynagrodzenia i o 0.3pp za inny produkt)</t>
  </si>
  <si>
    <t>3,5 (w pełni kredytowana)</t>
  </si>
  <si>
    <t>0%-2% kwoty kredytu</t>
  </si>
  <si>
    <t>Ubezpieczenie na życie na rok 0,7% kredytu, ubezpieczenie od utraty pracy na 2 lata 2,2% kwoty kredytu</t>
  </si>
  <si>
    <t>ubezpieczenie nieruchomości od zdarzeń losowych - składka 0,08% (przy okresie ubezpieczenia rocznym) lub 0,14% (przy okresie dwuletnim) naliczane od wartości nieruchomości</t>
  </si>
  <si>
    <t xml:space="preserve">W pierwszych 3 latach - 2% </t>
  </si>
  <si>
    <t>0-4</t>
  </si>
  <si>
    <t>od 0 do 4</t>
  </si>
  <si>
    <t>bezpłatnie  jeśli Klient korzysta z ubezpieczenia spłaty rat kredytów</t>
  </si>
  <si>
    <t>Składka za 3 lata - 4,5% od brakującego wkładu poniżej 30%</t>
  </si>
  <si>
    <t>przy braku promocji marża x 2</t>
  </si>
  <si>
    <t>Karte kredytowa + ROR + Ubezpieczenie na życie</t>
  </si>
  <si>
    <t xml:space="preserve">Raiffeisen Bank </t>
  </si>
  <si>
    <t>ubezpieczenie na życie 0,25% rocznie</t>
  </si>
  <si>
    <t>Karte kredytowa + ROR + Ubezpieczenie na życie, ubezpieczenie niskiego wkładu 3,97% od 10% brakujących na 5 lat</t>
  </si>
  <si>
    <t xml:space="preserve">Karta kredytowa + ROR + Ubezpieczenie na życie, ubezpieczenie niskiego wkładu 3,97% od 20% na 5 lat </t>
  </si>
  <si>
    <t>Karte kredytowa + ROR + Ubezpieczenie na życie 0,25% kwoty kredyty do spłaty za rok z góry, w pierwszym roku 700 zł</t>
  </si>
  <si>
    <t>Przelew wynagrodzenia na rachunek eKONTO w mBanku lub utrzymywanie średniomiesięcznego obrotu na rachunku mBIZNES konto w wysokości nie mniejszej niż 50% rocznych przychodów firmy. Aktywne korzystanie z karty debetowej lub kredytowej. Operat szacunkowy nieruchomości Ubezpieczenie na życie - składka za pierwsze dwa lata w wysokości 1,5% kwoty kredytu. Od trzeciego roku składka miesięczna w wysokości 0,02% od salda zadłużenia Ubezpieczenie spłaty rat kredytu Pewna Spłata - składka miesięczna w wysokości 7% wysokości raty</t>
  </si>
  <si>
    <t>Przelew wynagrodzenia na rachunek eKONTO w mBanku lub utrzymywanie średniomiesięcznego obrotu na rachunku mBIZNES konto w wysokości nie mniejszej niż 50% rocznych przychodów firmy. Aktywne korzystanie z karty debetowej lub kredytowej. Ubezpieczenie na życie - składka za pierwsze dwa lata w wysokości 1,5% kwoty kredytu. Od trzeciego roku składka miesięczna w wysokości 0,02% od salda zadłużenia Ubezpieczenie spłaty rat kredytu Pewna Spłata - składka miesięczna w wysokości 7% wysokości raty</t>
  </si>
  <si>
    <t>Przelew wynagrodzenia na rachunek eKONTO w mBanku lub utrzymywanie średniomiesięcznego obrotu na rachunku mBIZNES konto w wysokości nie mniejszej niż 50% rocznych przychodów firmy. Aktywne korzystanie z karty debetowej lub kredytowej. Operat szacunkowy nieruchomości. Ubezpieczenie na życie - składka za pierwsze dwa lata w wysokości 1,5% kwoty kredytu. Od trzeciego roku składka miesięczna w wysokości 0,02% od salda zadłużenia. Ubezpieczenie spłaty rat kredytu Pewna Spłata - składka miesięczna w wysokości 7% wysokości raty. Składka za 3 lata - 4,5% od brakującego wkładu poniżej 20%</t>
  </si>
  <si>
    <t xml:space="preserve">Przelew wynagrodzenia na rachunek eKONTO w mBanku lub utrzymywanie średniomiesięcznego obrotu na rachunku mBIZNES konto w wysokości nie mniejszej niż 50% rocznych przychodów firmy. Aktywne korzystanie z karty debetowej lub kredytowej. </t>
  </si>
  <si>
    <t>1,5% w trakcie pierwszych 3 lat, po tym okresie 0%</t>
  </si>
  <si>
    <t>uznaniowo przy dochodzie netto pow. 12 tys. zł</t>
  </si>
  <si>
    <t>2% w ciągu pięciu pierwszych lat od wypłaty kwoty kredytu lub jego pierwszej transzy, potem bezpłatnie</t>
  </si>
  <si>
    <t xml:space="preserve">BZ WBK </t>
  </si>
  <si>
    <t>1,5 min. 500 zł</t>
  </si>
  <si>
    <t>Ubezpieczenie niskiego wkładu własnego 1512 zł</t>
  </si>
  <si>
    <t>od 2,1</t>
  </si>
  <si>
    <t>warunki dla klientów przelewających wynagrodzenie i korzystających z innego produktu banku (obniżka o 0.6pp za przelew wynagrodzenia i o 0.3pp za za inny produkt)
Ubezpieczenie od ognia i innych zdarzeń - 0.0083% wartości nieruchomości miesięcznie</t>
  </si>
  <si>
    <t xml:space="preserve"> 0% prowizji przy skorzystaniu z oferty dowolnego ubezpieczenia od utraty pracy (Przykładowo ubezpieczenie 3 letnie to koszt 1,5% od kwoty kredytu); prowizja w standardzie 2%</t>
  </si>
  <si>
    <t>ubezpieczenie na życie  1,5% za pierwsze 2 lata, a potem miesięcznie 0,02% od salda zadłużenia plus ubezp. Od utraty pracy 7% miesięcznej raty; Ubezpieczenie niskiego wkładu własnego - składka za 3 lata - 4,5% powyżej 70% wartości nieruchomości</t>
  </si>
  <si>
    <t>od 1,99</t>
  </si>
  <si>
    <t>Kredyt Bank</t>
  </si>
  <si>
    <t>od 0</t>
  </si>
  <si>
    <t xml:space="preserve">Konto z wynagrodzeniem, inaczej marża odsetkowa idzie w górę o 0,5 p.p. </t>
  </si>
  <si>
    <t xml:space="preserve">Getin Noble Bank </t>
  </si>
  <si>
    <t>brak prowizji w zamian za ubezpieczenie od utraty pracy na 4 lata- 3,25 proc. wartości kredytu; ROR z dostępem elektronicznym, kredyt na terenie aglomeracji miejskich, karta kredytowa, Program Oszczędnościowy Niższa Rata PKO TFI SA</t>
  </si>
  <si>
    <t>Warunki kredytowania dla klientów posiadających lub zakładających Eurokonto. Dla klientów, którzy dodatkowo wezmą kartę kredytową lub pożyczkę ekspresową dodatkowa obniżka marży o 0,1%.
Dla obniżonej prowizji do:
- 0,99% marża wyższa o 0,05%
- 0% marża wyższa o 0,1%</t>
  </si>
  <si>
    <t>do 5 lat trwania umowy - 2%, powyżej 5 lat - 0%</t>
  </si>
  <si>
    <t xml:space="preserve">Podana marża dla klientów, którzy skorzystają z pakietu usług bankowych i będą przez 5 lat przelewali na rachunek w banku kwotę min. 5000 zł oraz wykupią ubezpieczenia na życie z funduszem inwestycyjnym, koszt ubez. 1,3% wartości kredytu rocznie oraz skorzytaja z karty kredytowej </t>
  </si>
  <si>
    <t>w przedziale LTV 95% - 100% kredytobiorca dodatkowo musi spełnić warunek zdolności kredytowej obciążenie ratą nie może być wyższe niż 25% dochodów</t>
  </si>
  <si>
    <t>Osoby, które zadeklarują przelew swojego wynagrodzenia na ROR inaczej marża w górę o 0,5 p.p.</t>
  </si>
  <si>
    <t>0% za wcześniejszą częściową spłatę, pod warunkiem, że łączna suma nadpłat w okresie pierwszych trzech lat kredytowania nie przekracza 30% kwoty udzielonego kredytu.
Całkowita spłata przed upływem 3 lat wynosi 2%, po tym terminie – 0%.</t>
  </si>
  <si>
    <t xml:space="preserve">Warunki kredytowania dla klientów posiadających lub zakładających Eurokonto Premium Plus. </t>
  </si>
  <si>
    <t>Warunki kredytowania dla klientów posiadających lub zakładających Eurokonto Premium Plus. 
Składka 0,06% za każdy miesiąc, max do 180 mcy</t>
  </si>
  <si>
    <t>0.5% - 2%</t>
  </si>
  <si>
    <t>Ubezpieczenie na życie, ROR w pakiecie online; karta kredytowa, ubezpieczenie niskiego wkładu własnego 3% za 3 lata; ubezpieczenie pomostowe 0,07% miesięcznie; ubezpieczenie nieruchomości</t>
  </si>
  <si>
    <t>Ubezpieczenie na życie, ROR w pakiecie online z deklaracją wpływów; karta kredytowa, ubezpieczenie niskiego wkładu własnego 3% za 3 lata; ubezpieczenie pomostowe 0,07% miesięcznie; ubezpieczenie nieruchomości</t>
  </si>
  <si>
    <t>Wymagane:
- posiadanie Konta24 VIP albo Konta24 Prestiż lub KontaWydajesz&amp;Zarabiasz lub Konta na Obcasach wraz z wpływem dochodów w wysokości min. 2 tys. zł. miesięcznie. 
- decyzja o przyznaniu zapada po przeanalizowaniu przez Bank szeregu informacji dotyczących finansowanej transakcji oraz sytuacji finansowej Klienta.</t>
  </si>
  <si>
    <t>Wymagane:
- posiadanie Konta24 VIP albo Konta24 Prestiż lub Konta Wydajesz&amp;Zarabiasz lub Konta na Obcasach wraz z wpływem dochodów w wysokości min. 2 tys. zł. miesięcznie. 
- decyzja o przyznaniu zapada po przeanalizowaniu przez Bank szeregu informacji dotyczących finansowanej transakcji oraz sytuacji finansowej Klienta.</t>
  </si>
  <si>
    <t>2% od wymagalnego wkładu własnego za okres 3 lat</t>
  </si>
  <si>
    <t xml:space="preserve">Ubezpieczenie na życie - składka za pierwsze dwa lata w wysokości 1,5% kwoty kredytu. Od trzeciego roku składka miesięczna w wysokości 0,02% od salda zadłużenia. Ubezpieczenie spłaty rat kredytu Pewna Spłata - składka miesięczna w wysokości 7% wysokości raty. </t>
  </si>
  <si>
    <t>ING Bank Śląski (klient stały-niższa marża)</t>
  </si>
  <si>
    <t>ING Bank Śląski (klient stały-0% prowizji)</t>
  </si>
  <si>
    <t xml:space="preserve">* Dwuwalutowy Kredyt Mieszkaniowy </t>
  </si>
  <si>
    <t xml:space="preserve">nu - nie udziela, </t>
  </si>
  <si>
    <t xml:space="preserve">W ramach promocji klient skorzysta z Konta Osobistego (pakiet M, L lub XL), zadeklaruje wpływ całości wynagrodzenia w wysokości nie mniejszej niż 2 500 PLN oraz dokona minimum 5 transakcji bezgotówkowych na Koncie Osobistym miesiecznie. </t>
  </si>
  <si>
    <t>BNP Paribas Fortis - Dwuwalutowy Kredyt Mieszkaniowy</t>
  </si>
  <si>
    <t>W ramach promocji klient skorzysta z Konta Osobistego (pakiet M, L lub XL), zadeklaruje wpływ całości wynagrodzenia w wysokości nie mniejszej niż 2 500 PLN oraz dokona minimum 5 transakcji bezgotówkowych na Koncie Osobistym miesiecznie. Promocja dostępna do 31.08.2010r.</t>
  </si>
  <si>
    <t>od 5,85</t>
  </si>
  <si>
    <t>1,5% min. 300 PLN</t>
  </si>
  <si>
    <t>od 5,99</t>
  </si>
  <si>
    <t xml:space="preserve">2% w trakcie pierwszych 36 miesięcy okresu kredytowania, później brak opłat. </t>
  </si>
  <si>
    <t>Ubezpieczenie nieruchomości składka roczna  + zabezpieczenie przejściowe do czasu uprawomocnienia się hipoteki</t>
  </si>
  <si>
    <t>Kredyt dwuwalutowy na 280 tys. zł po 140 tys. zł kredytu w EUR i 140 tys. zł w PLN na 30 lat i nieruchomość wartą 350 tys. zł (80 proc. LTV)</t>
  </si>
  <si>
    <t>***osoby do 35 lat, z wyższym wykształceniem, z dochodami od 6 tys. zł netto na gospodarstwo, lub na osobę, jeśli zadłuża się sama</t>
  </si>
  <si>
    <t>85*/90/100**</t>
  </si>
  <si>
    <t>80**/90/   100***</t>
  </si>
  <si>
    <t>100/110**</t>
  </si>
  <si>
    <t>HSBC Bank Polska</t>
  </si>
  <si>
    <t>1,0% w trakcie pierwszych 3 lat, po tym okresie 0%</t>
  </si>
  <si>
    <t>** Kredyt "Rodzina na swoim", 110 % możliwe też jeśli  rata nie przekracza 60% dochodów, a dochód wynosi min. 3500 zł</t>
  </si>
  <si>
    <t xml:space="preserve">1 rok: 5%; 2 rok 4%; 3 rok 3%; 4 rok 2%; 5 rok 1% od salda; po 5 roku bez opłat </t>
  </si>
  <si>
    <t>ubezpieczenie wad prawnych nieruchomości - 3,95% kredytu, istnieje możliwość zmniejszenia składki ubezpieczenia od wad prawnych nieruchomosci do 1,95% pod warunkiem ubezpieczenia nieruchomosci od ognia i innych zdarzeń losowych na 5 lat z góry (1,3%) za pośrednictwem banku, p+H21odwyższone oproc. do czasu wpisu hipotek ("pomostowe") + 2p.p.Składka kredytowana</t>
  </si>
  <si>
    <t xml:space="preserve">pierwsze 8 lat 2,45 następnie 1,95 </t>
  </si>
  <si>
    <t>pierwsze 8 lat 6,31 następnie 5,81</t>
  </si>
  <si>
    <t xml:space="preserve"> 1,8%  Przy wysokich dochodach marża może spaść do poziomu 1,64% </t>
  </si>
  <si>
    <t>Ubezpieczenie na życie , ROR w pakiecie online z deklaracją wpływów; karta kredytowa, ubezpieczenie niskiego wkładu własnego 3% za 3 lata; ubezpieczenie pomostowe 0,07% miesięcznie; ubezpieczenie nieruchomości</t>
  </si>
  <si>
    <t>Pekao BH</t>
  </si>
  <si>
    <t>po 5 latach bez opłat 
do 5 lat 1% od kwoty spłacanej</t>
  </si>
  <si>
    <t>do momentu ustanowienia hipoteki marża podwyższana o 1%</t>
  </si>
  <si>
    <t>do momentu wpisu hipoteki, marża podwyższana o 1%</t>
  </si>
  <si>
    <t>od 1</t>
  </si>
  <si>
    <t>prowizja od niezabezpieczonej kwoty kredytu (niski wkład), podwyższone oproc. do czasu wpisu hipoteki o 1%; promocyjne oprocentowanie przy skorzystaniu z innych produktów banku (cross sell); fakultatywne ubezpieczenie na życie, od utraty pracy.</t>
  </si>
  <si>
    <t>od 1230 przez pierwsze 3 lata,
od 1278 przez kolejne lata</t>
  </si>
  <si>
    <t>1,6% przez pierwsze 3 lata,
1,9 przez kolejne lata</t>
  </si>
  <si>
    <t>od 2,656% przez pierwsze 3 lata,
od 2,96% przez kolejne lata</t>
  </si>
  <si>
    <t>5,65  (dla marży 1,8)</t>
  </si>
  <si>
    <t>ROR z wpływem wynagrodzenia; ubezpieczenie na życie, ubezpieczenie niskiego wkładu własnego 3% za 3 lata; ubezpieczenie pomostowe 0,07% miesięcznie; ubezpieczenie nieruchomości</t>
  </si>
  <si>
    <t>ROR z dostępem elektronicznym, kredyt na terenie aglomeracji miejskich, karta kredytowa, ubezpieczenie od utraty pracy na 4 lata 3,25% wartości kredytu, Program Oszczędnościowy Niższa Rata PKO TFI SA. Składka za 3 lata - 3,3% od brakującego wkładu.</t>
  </si>
  <si>
    <t>ROR z dostępem elektronicznym, kredyt na terenie aglomeracji miejskich, karta kredytowa, ubezpieczenie od utraty pracy na 4 lata - 3,25% wartości kredytu, Program Oszczędnościowy Niższa Rata PKO TFI SA</t>
  </si>
  <si>
    <t>1,5% za całkowitą wcześniejszą spłatę,nie mniej niż 200 zł</t>
  </si>
  <si>
    <t>brak prowizji w zamian za ubezpieczenie od utraty pracy na 4 lata- 3,25 proc. wartości kredytu; ROR z dostępem elektronicznym, kredyt w Warszawie, karta kredytowa, Program Oszczędnościowy Niższa Rata PKO TFI SA</t>
  </si>
  <si>
    <t>brak prowizji w zamian za ubezpieczenie od utraty pracy na 4 lata- 3,25 proc. wartości kredytu,ROR z dostępem elektronicznym, kredyt w Warszawie, karta kredytowa, Program Oszczędnościowy Niższa Rata PKO TFI SA. Składka za 3 lata - 3,3% od brakującego wkładu.</t>
  </si>
  <si>
    <t xml:space="preserve">Polbank </t>
  </si>
  <si>
    <t>ubezpieczenie na życie płatne z góry na 5 lat - 9,6% wartości kredytu czyli 26,9 tys. zł</t>
  </si>
  <si>
    <t>Ubezpieczenie niskiego wkładu własnego 831 zł +ubezpieczenie na życie płatne z góry na 5 lat - 9,6% wartości kredytu czyli 33,6 tys. zł</t>
  </si>
  <si>
    <t>Ubezpieczenie niskiego wkładu własnego 1008 zł + ubezpieczenie na życie płatne z góry za 5 lat,  9,6% wartości kredytu czyli 33,6 tys. zł</t>
  </si>
  <si>
    <t>ubezpieczenie na życie płatne z góry za 5 lat,  9,6% wartości kredytu czyli 33,6 tys. zł</t>
  </si>
  <si>
    <t>Oferta Premium: konto Premium z wpływem min 5 000 zł, ubezpieczenie na życie, ubezpieczenie nieruchomości, Rachunek Oszczędzam</t>
  </si>
  <si>
    <t>w ciągu pierwszych 2 lat prowizja wynosi 2%</t>
  </si>
  <si>
    <r>
      <t>5,88</t>
    </r>
    <r>
      <rPr>
        <sz val="8"/>
        <color indexed="8"/>
        <rFont val="Verdana"/>
        <family val="2"/>
      </rPr>
      <t xml:space="preserve"> przez 8 lat, potem</t>
    </r>
    <r>
      <rPr>
        <sz val="8"/>
        <rFont val="Verdana"/>
        <family val="2"/>
      </rPr>
      <t xml:space="preserve"> 6,32</t>
    </r>
  </si>
  <si>
    <t>280 tys. zł kredytu w PLN na 30 lat, na nieruchomość wartą 350 tys. zł</t>
  </si>
  <si>
    <t>0,5 - 2</t>
  </si>
  <si>
    <t>bezpłatne ubezpieczenie nieruchomości przez 12 miesięcy. Oferta "Słoneczna hipoteka" warunki - otwarcie konta i wpływy min. 2000 zł miesięcznie,dokonywanie 3 transakcji bezgotówkowch. Odnawiana co rok polisa na życie - składka 1% wartość salda kredytu pozostającego do spłaty. Polisa (tak jak i pozostałe warunki) jest konieczna przez cały okres korzystania z warunków promocyjnych, jeśli nie, marża wzrasta do podstawowej - 2,8 lub 3 p.p.</t>
  </si>
  <si>
    <t>Bezpłatne ubezpieczenie nieruchomości przez 12 miesięcy. Oferta "Słoneczna hipoteka" warunki - otwarcie konta i wpływy min. 2000 zł miesięcznie,dokonywaniem 3 transakcji bezgotówkowch, polisa na życie składka 1% wartość salda kredytu pozostającego do spłaty. Polisa (tak jak i pozostałe warunki) jest konieczna przez cały okres korzystania z warunków promocyjnych, jeśli nie, marża wzrasta do podstawowej - 2,8 lub 3 p.p.</t>
  </si>
  <si>
    <t xml:space="preserve">BNP Paribas Fortis </t>
  </si>
  <si>
    <t>W ramach promocji Klient skorzysta z Konta Osobistego (pakiet M, L lub XL), zadeklaruje wpływ całości wynagrodzenia w wysokości nie mniejszej niż 2 500 PLN oraz dokona minimum 5 transakcji bezgotówkowych na Koncie Osobistym miesiecznie. Klient w ramach promocji ma możliwość skorzystania z ubezpieczenia nieruchomości za 0 zł na okras 8 lat</t>
  </si>
  <si>
    <t>W ramach promocji Klient skorzysta z Konta Osobistego (pakiet M, L lub XL), zadeklaruje wpływ całości wynagrodzenia w wysokości nie mniejszej niż 2 500 zł oraz dokona min. 5 transakcji bezgotówkowych na koncie miesiecznie. Klient w ramach promocji ma możliwość skorzystania z ubezpieczenia nieruchomości za 0 zł na okras 8 lat</t>
  </si>
  <si>
    <t>Prowizja manipulacyjna za wcześniejszą całkowitą spłatę kredytu lub  nadpłat w łącznej sumie, przekraczającej 30% kwoty udzielonego kredytu, jeśli wcześniejsza całkowita spłata kredytu lub nadpłaty miały miejsce przed upływem 3 lat od daty podpisania umowy o kredyt.</t>
  </si>
  <si>
    <t>W przypadku korzystania z promocji Klient zobpwiązany jest do przelewania wynagrodzenia na rachunek, złożenia wniosku o wydanie karty płatniczej oraz przystąpienia do ubezpieczeń: Ubezpieczenie na Życie miesięczna składka 0,0417 od aktualnego zadłużenia oraz ubezpieczenia Pakiet Bezpieczna Spłata - zakres ubezpieczenia to: poważne zachorowanie, operacja, pobyt w szpitalu w wyniku choroby lub NW. Składka 1,4% na pierwsze dwa lata, potem 4% raty kredytowej.</t>
  </si>
  <si>
    <t>od 2,60</t>
  </si>
  <si>
    <t>od 3,50</t>
  </si>
  <si>
    <t>od 5,81</t>
  </si>
  <si>
    <t xml:space="preserve">Podane warunki dotyczą oferty promocyjnej "Prowizja 0%", obniżka z tytułu posiadania konta DBLife w DB, z wpływem miesięcznym min. 12 000 pln.  </t>
  </si>
  <si>
    <t>brak prowizji w zamian za Ubezpieczenie Kredytobiorcy (5 ryzyk:śmierć, trwała lub czasowa niezdolnośc do pracy, poważne zachorowanie, utrata pracy), ochrona na 24 m-ce w cenie standardowej prowizji - 2,0% kwoty udzielonego kredytu.</t>
  </si>
  <si>
    <t>Konieczne ubezp. na życie 0,02% sumy ubezpieczenia (tj. stanu aktualnego zadłużenia, aktualizowanego co rok) co miesiąc 
oraz ubezpieczenie pomostowe do czasu ustanowienia hipoteki na rzecz Banku w wysokości 0,083% miesięcznie. Promocyjna marża 1,8% dla Klientów, którzy w okresie spłaty kredytu posiadają konto osobiste oraz są użytkownikami karty debetowej (tj. wykonają za jej pomocą transakcje bezgotówkowe na kwotę 500 PLN średniomiesięcznie).</t>
  </si>
  <si>
    <t>b/z ubezpieczenia.
Promocyjna marża 1,8% dla Klientów, którzy posiadają konto osobiste oraz są użytkownikami karty debetowej (tj. wykonają za jej pomocą transakcje bezgotówkowe na kwotę 500 PLN średniomiesięcznie).</t>
  </si>
  <si>
    <t>b/z ubezpieczenia.
Promocyjna marża 2,2% dla Klientów, którzy posiadają konto osobiste oraz są użytkownikami karty debetowej (tj. wykonają za jej pomocą transakcje bezgotówkowe na kwotę 500 PLN średniomiesięcznie).</t>
  </si>
  <si>
    <t>b/z</t>
  </si>
  <si>
    <t xml:space="preserve">Pakiet Życie: konto+ ubezpieczenie na życie </t>
  </si>
  <si>
    <t xml:space="preserve">Pakiet Życie: konto + ubezpieczenie na życie; </t>
  </si>
  <si>
    <t>2,65
(jeśli klient posiada lub zaaplikuje o konto osobiste z miesięcznymi wpływami)</t>
  </si>
  <si>
    <t>6,46
(jeśli klient posiada lub zaaplikuje o konto osobiste z miesięcznymi wpływami)</t>
  </si>
  <si>
    <t>3,15
(jeśli klient posiada lub zaaplikuje o konto osobiste z miesięcznymi wpływami)</t>
  </si>
  <si>
    <t>6,96
(jeśli klient posiada lub zaaplikuje o konto osobiste z miesięcznymi wpływami)</t>
  </si>
  <si>
    <t xml:space="preserve">Średnie marże odsetkowe dla 30-letniego kredytu mieszkaniowego </t>
  </si>
  <si>
    <t xml:space="preserve">na 280 tys. zł na 80 proc. wartości nieruchomości </t>
  </si>
  <si>
    <t>Okres</t>
  </si>
  <si>
    <t xml:space="preserve">PLN </t>
  </si>
  <si>
    <t xml:space="preserve">EURO </t>
  </si>
  <si>
    <t xml:space="preserve">listopad 2009 r. </t>
  </si>
  <si>
    <t xml:space="preserve">grudzień 2009 r. </t>
  </si>
  <si>
    <t>styczeń 2010 r.</t>
  </si>
  <si>
    <t xml:space="preserve">luty 2010 r. </t>
  </si>
  <si>
    <t xml:space="preserve">marzec 2010 r. </t>
  </si>
  <si>
    <t xml:space="preserve">kwiecień/maj 2010 r. </t>
  </si>
  <si>
    <t xml:space="preserve">czerwiec 2010 r. </t>
  </si>
  <si>
    <t xml:space="preserve">lipiec 2010 r. </t>
  </si>
  <si>
    <t>sierpień 2010 r.</t>
  </si>
  <si>
    <t xml:space="preserve">na 350 tys. zł na 100 proc. wartości nieruchomości </t>
  </si>
  <si>
    <t>Źródło: Gold Finance</t>
  </si>
  <si>
    <t xml:space="preserve">Średnia rata dla 280 tys. zł kredytu na 80% wartości nieruchomości, 30 lat </t>
  </si>
  <si>
    <t>Waluta</t>
  </si>
  <si>
    <t xml:space="preserve">Listopad 2009 r. </t>
  </si>
  <si>
    <t xml:space="preserve">Grudzień 2009 r. </t>
  </si>
  <si>
    <t xml:space="preserve">Styczeń 2010 r. </t>
  </si>
  <si>
    <t xml:space="preserve">Luty 2010 r. </t>
  </si>
  <si>
    <t xml:space="preserve">Marzec 2010 r. </t>
  </si>
  <si>
    <t xml:space="preserve">Kwiecień/maj 2010 r. </t>
  </si>
  <si>
    <t xml:space="preserve">Czerwiec 2010 r. </t>
  </si>
  <si>
    <t>Lipiec 2010 r.</t>
  </si>
  <si>
    <t xml:space="preserve">Sierpień 2010 r. </t>
  </si>
  <si>
    <t xml:space="preserve">Średnia rata dla 350 tys. zł kredytu na 100% wartości nieruchomości, 30 lat </t>
  </si>
  <si>
    <t xml:space="preserve">Styczeń 2009 r. </t>
  </si>
  <si>
    <t xml:space="preserve">Kwiecień/Maj 2010 r. </t>
  </si>
  <si>
    <t xml:space="preserve">1,7
</t>
  </si>
  <si>
    <t xml:space="preserve">Ubezpieczenie na życie na rok 0,7% kredytu, ubezpieczenie od utraty pracy na 2 lata 2,2% kwoty kredytu; Oferta dla klienta, który posiada lub je owtorzy i będzie przelewał na nie wynagrodzenie </t>
  </si>
  <si>
    <t xml:space="preserve">5,51
</t>
  </si>
  <si>
    <t xml:space="preserve"> od 5,91</t>
  </si>
  <si>
    <t>od 1663</t>
  </si>
  <si>
    <t xml:space="preserve">Ubezpieczenie na życie na rok 0,7% kredytu, ubezpieczenie od utraty pracy na 2 lata 2,2% kwoty kredytu, marża możliwa do uzyskania pod warunkiem założenia konta z wpływami </t>
  </si>
  <si>
    <t xml:space="preserve">6,01
</t>
  </si>
  <si>
    <t xml:space="preserve">2,2
</t>
  </si>
  <si>
    <t>od 2,3</t>
  </si>
  <si>
    <t>od 6,11</t>
  </si>
  <si>
    <t>od 2123</t>
  </si>
  <si>
    <t>1616 (dla marży 1,8)</t>
  </si>
  <si>
    <t>od 2,4</t>
  </si>
  <si>
    <t>od 3,29</t>
  </si>
  <si>
    <t>od 1310</t>
  </si>
  <si>
    <t>Podane warunki dotyczą oferty promocyjnej "Prowizja 0%", obniżka z tytułu posiadania konta DBLife</t>
  </si>
  <si>
    <t>od 3,69</t>
  </si>
  <si>
    <t>od 1722</t>
  </si>
  <si>
    <t>Brak opłaty za przedterminową spłatę po 3 latach od ostatniego uruchomienia kredytu, w pierwszych 3 latach - 1% od kwoty nadpłaty</t>
  </si>
  <si>
    <t>ROR z dostępem elektronicznym, kredyt na terenie aglomeracji miejskich, karta kredytowa, ubezpieczenie od utraty pracy na 4 lata (3,25% wartości kredytu), Program Oszczędnościowy Niższa Rata PKO TFI SA. Składka za 3 lata - 3,3% od brakującego wkładu.</t>
  </si>
  <si>
    <t>Różnica wobec kredytu w zł</t>
  </si>
  <si>
    <t>350 tys. zł kredytu w euro (EUR) na 30 lat i nieruchomość wartą 350 tys. zł (100 proc. LTV)</t>
  </si>
  <si>
    <t>350 tys. zł kredytu w złotych (PLN) na 30 lat i nieruchomość wartą 350 tys. zł (100 proc. LTV)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</si>
</sst>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%"/>
    <numFmt numFmtId="170" formatCode="#,##0_ ;[Red]\-#,##0\ "/>
    <numFmt numFmtId="171" formatCode="[$-415]d\ mmmm\ yyyy"/>
    <numFmt numFmtId="172" formatCode="0.0000"/>
    <numFmt numFmtId="173" formatCode="#,##0.0"/>
    <numFmt numFmtId="174" formatCode="#,##0\ &quot;zł&quot;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zcionka tekstu podstawowego"/>
      <family val="2"/>
    </font>
    <font>
      <b/>
      <sz val="12"/>
      <name val="Czcionka tekstu podstawowego"/>
      <family val="0"/>
    </font>
    <font>
      <sz val="8"/>
      <name val="Czcionka tekstu podstawowego"/>
      <family val="2"/>
    </font>
    <font>
      <sz val="8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8"/>
      <color indexed="52"/>
      <name val="Czcionka tekstu podstawowego"/>
      <family val="0"/>
    </font>
    <font>
      <b/>
      <sz val="8"/>
      <color indexed="8"/>
      <name val="Verdana"/>
      <family val="2"/>
    </font>
    <font>
      <i/>
      <sz val="11"/>
      <color indexed="10"/>
      <name val="Czcionka tekstu podstawowego"/>
      <family val="2"/>
    </font>
    <font>
      <b/>
      <sz val="16"/>
      <color indexed="10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9"/>
      <color indexed="52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8"/>
      <color indexed="52"/>
      <name val="Verdana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  <font>
      <sz val="28"/>
      <color rgb="FFE5B961"/>
      <name val="Czcionka tekstu podstawowego"/>
      <family val="0"/>
    </font>
    <font>
      <b/>
      <sz val="11"/>
      <color rgb="FFE5B961"/>
      <name val="Czcionka tekstu podstawowego"/>
      <family val="0"/>
    </font>
    <font>
      <b/>
      <sz val="8"/>
      <color theme="1"/>
      <name val="Verdana"/>
      <family val="2"/>
    </font>
    <font>
      <i/>
      <sz val="11"/>
      <color rgb="FFFF0000"/>
      <name val="Czcionka tekstu podstawowego"/>
      <family val="2"/>
    </font>
    <font>
      <b/>
      <sz val="16"/>
      <color rgb="FFFF0000"/>
      <name val="Czcionka tekstu podstawowego"/>
      <family val="2"/>
    </font>
    <font>
      <i/>
      <sz val="11"/>
      <color theme="1"/>
      <name val="Czcionka tekstu podstawowego"/>
      <family val="0"/>
    </font>
    <font>
      <b/>
      <sz val="9"/>
      <color rgb="FFE5B961"/>
      <name val="Verdana"/>
      <family val="2"/>
    </font>
    <font>
      <b/>
      <sz val="10"/>
      <color rgb="FFE5B961"/>
      <name val="Verdana"/>
      <family val="2"/>
    </font>
    <font>
      <sz val="10"/>
      <color rgb="FFE5B961"/>
      <name val="Verdana"/>
      <family val="2"/>
    </font>
    <font>
      <b/>
      <sz val="8"/>
      <color rgb="FFE5B961"/>
      <name val="Verdana"/>
      <family val="2"/>
    </font>
    <font>
      <sz val="8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261300"/>
        <bgColor indexed="64"/>
      </patternFill>
    </fill>
    <fill>
      <patternFill patternType="solid">
        <fgColor rgb="FFE3C56F"/>
        <bgColor indexed="64"/>
      </patternFill>
    </fill>
    <fill>
      <patternFill patternType="solid">
        <fgColor rgb="FFEBD885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33" borderId="10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2" fontId="54" fillId="34" borderId="14" xfId="0" applyNumberFormat="1" applyFont="1" applyFill="1" applyBorder="1" applyAlignment="1">
      <alignment horizontal="center" vertical="center" wrapText="1"/>
    </xf>
    <xf numFmtId="2" fontId="54" fillId="34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7" fillId="35" borderId="14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wrapText="1"/>
    </xf>
    <xf numFmtId="0" fontId="57" fillId="34" borderId="16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3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2" fontId="49" fillId="0" borderId="0" xfId="0" applyNumberFormat="1" applyFont="1" applyAlignment="1">
      <alignment/>
    </xf>
    <xf numFmtId="0" fontId="0" fillId="0" borderId="0" xfId="0" applyAlignment="1">
      <alignment/>
    </xf>
    <xf numFmtId="0" fontId="57" fillId="34" borderId="14" xfId="0" applyFont="1" applyFill="1" applyBorder="1" applyAlignment="1">
      <alignment horizontal="left" vertical="center" wrapText="1"/>
    </xf>
    <xf numFmtId="0" fontId="57" fillId="35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4" fillId="34" borderId="17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4" fillId="34" borderId="13" xfId="0" applyFont="1" applyFill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54" fillId="34" borderId="14" xfId="0" applyFont="1" applyFill="1" applyBorder="1" applyAlignment="1">
      <alignment horizontal="left" vertical="center" wrapText="1"/>
    </xf>
    <xf numFmtId="0" fontId="54" fillId="35" borderId="14" xfId="0" applyFont="1" applyFill="1" applyBorder="1" applyAlignment="1">
      <alignment horizontal="left" vertical="center" wrapText="1"/>
    </xf>
    <xf numFmtId="1" fontId="54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34" borderId="18" xfId="0" applyFont="1" applyFill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3" fontId="2" fillId="35" borderId="14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2" fillId="35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9" fontId="0" fillId="0" borderId="0" xfId="0" applyNumberFormat="1" applyAlignment="1">
      <alignment/>
    </xf>
    <xf numFmtId="9" fontId="2" fillId="34" borderId="14" xfId="0" applyNumberFormat="1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3" fontId="2" fillId="34" borderId="18" xfId="0" applyNumberFormat="1" applyFont="1" applyFill="1" applyBorder="1" applyAlignment="1">
      <alignment horizontal="center" vertical="center" wrapText="1"/>
    </xf>
    <xf numFmtId="9" fontId="2" fillId="34" borderId="18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" fillId="35" borderId="18" xfId="0" applyFont="1" applyFill="1" applyBorder="1" applyAlignment="1">
      <alignment horizontal="left" vertical="center" wrapText="1"/>
    </xf>
    <xf numFmtId="2" fontId="2" fillId="35" borderId="18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left" vertical="center" wrapText="1"/>
    </xf>
    <xf numFmtId="0" fontId="54" fillId="34" borderId="21" xfId="0" applyFont="1" applyFill="1" applyBorder="1" applyAlignment="1">
      <alignment horizontal="center" vertical="center" wrapText="1"/>
    </xf>
    <xf numFmtId="2" fontId="54" fillId="34" borderId="18" xfId="0" applyNumberFormat="1" applyFont="1" applyFill="1" applyBorder="1" applyAlignment="1">
      <alignment horizontal="center" vertical="center" wrapText="1"/>
    </xf>
    <xf numFmtId="2" fontId="54" fillId="34" borderId="21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9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left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1" fontId="2" fillId="35" borderId="18" xfId="0" applyNumberFormat="1" applyFont="1" applyFill="1" applyBorder="1" applyAlignment="1">
      <alignment horizontal="center" vertical="center" wrapText="1"/>
    </xf>
    <xf numFmtId="1" fontId="54" fillId="34" borderId="21" xfId="0" applyNumberFormat="1" applyFont="1" applyFill="1" applyBorder="1" applyAlignment="1">
      <alignment horizontal="center" vertical="center" wrapText="1"/>
    </xf>
    <xf numFmtId="1" fontId="54" fillId="34" borderId="18" xfId="0" applyNumberFormat="1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wrapText="1"/>
    </xf>
    <xf numFmtId="0" fontId="61" fillId="36" borderId="23" xfId="0" applyFont="1" applyFill="1" applyBorder="1" applyAlignment="1">
      <alignment horizontal="center" wrapText="1"/>
    </xf>
    <xf numFmtId="0" fontId="61" fillId="36" borderId="24" xfId="0" applyFont="1" applyFill="1" applyBorder="1" applyAlignment="1">
      <alignment horizontal="center" wrapText="1"/>
    </xf>
    <xf numFmtId="0" fontId="62" fillId="36" borderId="20" xfId="0" applyFont="1" applyFill="1" applyBorder="1" applyAlignment="1">
      <alignment horizontal="center" wrapText="1"/>
    </xf>
    <xf numFmtId="0" fontId="62" fillId="36" borderId="16" xfId="0" applyFont="1" applyFill="1" applyBorder="1" applyAlignment="1">
      <alignment horizontal="center" wrapText="1"/>
    </xf>
    <xf numFmtId="0" fontId="62" fillId="36" borderId="15" xfId="0" applyFont="1" applyFill="1" applyBorder="1" applyAlignment="1">
      <alignment horizontal="center" wrapText="1"/>
    </xf>
    <xf numFmtId="0" fontId="62" fillId="36" borderId="22" xfId="0" applyFont="1" applyFill="1" applyBorder="1" applyAlignment="1">
      <alignment horizontal="center"/>
    </xf>
    <xf numFmtId="0" fontId="62" fillId="36" borderId="23" xfId="0" applyFont="1" applyFill="1" applyBorder="1" applyAlignment="1">
      <alignment horizontal="center"/>
    </xf>
    <xf numFmtId="0" fontId="62" fillId="36" borderId="24" xfId="0" applyFont="1" applyFill="1" applyBorder="1" applyAlignment="1">
      <alignment horizontal="center"/>
    </xf>
    <xf numFmtId="0" fontId="62" fillId="36" borderId="25" xfId="0" applyFont="1" applyFill="1" applyBorder="1" applyAlignment="1">
      <alignment horizontal="center"/>
    </xf>
    <xf numFmtId="0" fontId="62" fillId="36" borderId="21" xfId="0" applyFont="1" applyFill="1" applyBorder="1" applyAlignment="1">
      <alignment horizontal="center"/>
    </xf>
    <xf numFmtId="0" fontId="62" fillId="36" borderId="19" xfId="0" applyFont="1" applyFill="1" applyBorder="1" applyAlignment="1">
      <alignment horizontal="center"/>
    </xf>
    <xf numFmtId="0" fontId="62" fillId="36" borderId="25" xfId="0" applyFont="1" applyFill="1" applyBorder="1" applyAlignment="1">
      <alignment horizontal="center" wrapText="1"/>
    </xf>
    <xf numFmtId="0" fontId="62" fillId="36" borderId="21" xfId="0" applyFont="1" applyFill="1" applyBorder="1" applyAlignment="1">
      <alignment horizontal="center" wrapText="1"/>
    </xf>
    <xf numFmtId="0" fontId="62" fillId="36" borderId="19" xfId="0" applyFont="1" applyFill="1" applyBorder="1" applyAlignment="1">
      <alignment horizontal="center" wrapText="1"/>
    </xf>
    <xf numFmtId="0" fontId="63" fillId="36" borderId="16" xfId="0" applyFont="1" applyFill="1" applyBorder="1" applyAlignment="1">
      <alignment horizontal="center" wrapText="1"/>
    </xf>
    <xf numFmtId="0" fontId="63" fillId="36" borderId="15" xfId="0" applyFont="1" applyFill="1" applyBorder="1" applyAlignment="1">
      <alignment horizontal="center" wrapText="1"/>
    </xf>
    <xf numFmtId="0" fontId="64" fillId="36" borderId="22" xfId="0" applyFont="1" applyFill="1" applyBorder="1" applyAlignment="1">
      <alignment horizontal="center" wrapText="1"/>
    </xf>
    <xf numFmtId="0" fontId="64" fillId="36" borderId="23" xfId="0" applyFont="1" applyFill="1" applyBorder="1" applyAlignment="1">
      <alignment horizontal="center" wrapText="1"/>
    </xf>
    <xf numFmtId="0" fontId="64" fillId="36" borderId="24" xfId="0" applyFont="1" applyFill="1" applyBorder="1" applyAlignment="1">
      <alignment horizontal="center" wrapText="1"/>
    </xf>
    <xf numFmtId="0" fontId="64" fillId="36" borderId="20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65" fillId="0" borderId="16" xfId="0" applyFont="1" applyBorder="1" applyAlignment="1">
      <alignment/>
    </xf>
    <xf numFmtId="0" fontId="65" fillId="0" borderId="15" xfId="0" applyFont="1" applyBorder="1" applyAlignment="1">
      <alignment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1847850</xdr:colOff>
      <xdr:row>1</xdr:row>
      <xdr:rowOff>342900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075"/>
          <a:ext cx="1781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9</xdr:col>
      <xdr:colOff>66675</xdr:colOff>
      <xdr:row>1</xdr:row>
      <xdr:rowOff>314325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90500"/>
          <a:ext cx="1743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66675</xdr:colOff>
      <xdr:row>1</xdr:row>
      <xdr:rowOff>314325</xdr:rowOff>
    </xdr:to>
    <xdr:pic>
      <xdr:nvPicPr>
        <xdr:cNvPr id="2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90500"/>
          <a:ext cx="1743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2</xdr:col>
      <xdr:colOff>419100</xdr:colOff>
      <xdr:row>1</xdr:row>
      <xdr:rowOff>342900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76225"/>
          <a:ext cx="1771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28575</xdr:rowOff>
    </xdr:from>
    <xdr:to>
      <xdr:col>8</xdr:col>
      <xdr:colOff>409575</xdr:colOff>
      <xdr:row>1</xdr:row>
      <xdr:rowOff>342900</xdr:rowOff>
    </xdr:to>
    <xdr:pic>
      <xdr:nvPicPr>
        <xdr:cNvPr id="2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76225"/>
          <a:ext cx="1771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561975</xdr:colOff>
      <xdr:row>1</xdr:row>
      <xdr:rowOff>314325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0025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104775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743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180975</xdr:rowOff>
    </xdr:from>
    <xdr:to>
      <xdr:col>2</xdr:col>
      <xdr:colOff>466725</xdr:colOff>
      <xdr:row>1</xdr:row>
      <xdr:rowOff>295275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457200</xdr:colOff>
      <xdr:row>1</xdr:row>
      <xdr:rowOff>304800</xdr:rowOff>
    </xdr:to>
    <xdr:pic>
      <xdr:nvPicPr>
        <xdr:cNvPr id="2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0"/>
          <a:ext cx="1743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714375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733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</xdr:rowOff>
    </xdr:from>
    <xdr:to>
      <xdr:col>2</xdr:col>
      <xdr:colOff>714375</xdr:colOff>
      <xdr:row>1</xdr:row>
      <xdr:rowOff>314325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1733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714375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733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</xdr:colOff>
      <xdr:row>1</xdr:row>
      <xdr:rowOff>304800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714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180975</xdr:rowOff>
    </xdr:from>
    <xdr:to>
      <xdr:col>3</xdr:col>
      <xdr:colOff>228600</xdr:colOff>
      <xdr:row>1</xdr:row>
      <xdr:rowOff>295275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80975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len\Ustawienia%20lokalne\Temporary%20Internet%20Files\Content.Outlook\6G42OUZI\2010%2004%2028%20-%20Gold%20Finance%20-%20ranking%20kredyt&#243;w%20mieszkaniowych%20(kwiecie&#324;%202010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V"/>
      <sheetName val="PLN 80%"/>
      <sheetName val="CHF 80% "/>
      <sheetName val="Euro 80%"/>
      <sheetName val="RnS 80%"/>
      <sheetName val="RnS 100%"/>
      <sheetName val="PLN 100%"/>
      <sheetName val="CHF 100%"/>
      <sheetName val="Arkusz4"/>
      <sheetName val="Euro 100%"/>
      <sheetName val="zdolność kredytowa"/>
    </sheetNames>
    <sheetDataSet>
      <sheetData sheetId="1">
        <row r="26">
          <cell r="G26" t="str">
            <v>Brak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showGridLines="0" tabSelected="1" zoomScalePageLayoutView="0" workbookViewId="0" topLeftCell="A1">
      <selection activeCell="G42" sqref="G42"/>
    </sheetView>
  </sheetViews>
  <sheetFormatPr defaultColWidth="8.796875" defaultRowHeight="14.25"/>
  <cols>
    <col min="1" max="1" width="3" style="16" customWidth="1"/>
    <col min="2" max="2" width="22.5" style="2" customWidth="1"/>
    <col min="3" max="3" width="9.5" style="1" customWidth="1"/>
    <col min="4" max="5" width="8.5" style="1" customWidth="1"/>
    <col min="6" max="6" width="22.09765625" style="1" customWidth="1"/>
    <col min="7" max="7" width="43.5" style="1" customWidth="1"/>
    <col min="8" max="8" width="33.19921875" style="0" customWidth="1"/>
  </cols>
  <sheetData>
    <row r="1" spans="2:7" s="16" customFormat="1" ht="15" thickBot="1">
      <c r="B1" s="2"/>
      <c r="C1" s="1"/>
      <c r="D1" s="1"/>
      <c r="E1" s="1"/>
      <c r="F1" s="1"/>
      <c r="G1" s="1"/>
    </row>
    <row r="2" spans="2:5" ht="66.75" customHeight="1" thickBot="1">
      <c r="B2" s="101" t="s">
        <v>22</v>
      </c>
      <c r="C2" s="102"/>
      <c r="D2" s="102"/>
      <c r="E2" s="103"/>
    </row>
    <row r="3" spans="2:5" ht="15" customHeight="1" hidden="1">
      <c r="B3" s="4"/>
      <c r="C3" s="5" t="s">
        <v>14</v>
      </c>
      <c r="D3" s="5" t="s">
        <v>15</v>
      </c>
      <c r="E3" s="6" t="s">
        <v>16</v>
      </c>
    </row>
    <row r="4" spans="2:7" ht="24.75" customHeight="1" thickBot="1">
      <c r="B4" s="8" t="s">
        <v>27</v>
      </c>
      <c r="C4" s="8" t="s">
        <v>14</v>
      </c>
      <c r="D4" s="8" t="s">
        <v>15</v>
      </c>
      <c r="E4" s="19" t="s">
        <v>16</v>
      </c>
      <c r="G4" s="20"/>
    </row>
    <row r="5" spans="2:7" ht="15" customHeight="1">
      <c r="B5" s="14" t="s">
        <v>17</v>
      </c>
      <c r="C5" s="25">
        <v>120</v>
      </c>
      <c r="D5" s="25">
        <v>120</v>
      </c>
      <c r="E5" s="25">
        <v>120</v>
      </c>
      <c r="F5" s="7"/>
      <c r="G5" s="7"/>
    </row>
    <row r="6" spans="2:7" ht="15" customHeight="1">
      <c r="B6" s="46" t="s">
        <v>18</v>
      </c>
      <c r="C6" s="27">
        <v>105</v>
      </c>
      <c r="D6" s="27" t="s">
        <v>20</v>
      </c>
      <c r="E6" s="28" t="s">
        <v>20</v>
      </c>
      <c r="G6" s="20"/>
    </row>
    <row r="7" spans="2:7" ht="15" customHeight="1">
      <c r="B7" s="33" t="s">
        <v>77</v>
      </c>
      <c r="C7" s="25">
        <v>100</v>
      </c>
      <c r="D7" s="25" t="s">
        <v>21</v>
      </c>
      <c r="E7" s="26" t="s">
        <v>20</v>
      </c>
      <c r="G7" s="7"/>
    </row>
    <row r="8" spans="2:7" s="16" customFormat="1" ht="21">
      <c r="B8" s="46" t="s">
        <v>92</v>
      </c>
      <c r="C8" s="27">
        <v>100</v>
      </c>
      <c r="D8" s="27" t="s">
        <v>20</v>
      </c>
      <c r="E8" s="28" t="s">
        <v>20</v>
      </c>
      <c r="F8" s="1"/>
      <c r="G8" s="7"/>
    </row>
    <row r="9" spans="2:7" s="16" customFormat="1" ht="27" customHeight="1">
      <c r="B9" s="33" t="s">
        <v>36</v>
      </c>
      <c r="C9" s="34" t="s">
        <v>182</v>
      </c>
      <c r="D9" s="25" t="s">
        <v>20</v>
      </c>
      <c r="E9" s="26" t="s">
        <v>20</v>
      </c>
      <c r="F9" s="1"/>
      <c r="G9" s="7"/>
    </row>
    <row r="10" spans="2:7" ht="15" customHeight="1">
      <c r="B10" s="46" t="s">
        <v>5</v>
      </c>
      <c r="C10" s="27">
        <v>96</v>
      </c>
      <c r="D10" s="27">
        <v>80</v>
      </c>
      <c r="E10" s="28">
        <v>80</v>
      </c>
      <c r="G10" s="20"/>
    </row>
    <row r="11" spans="2:7" ht="15" customHeight="1">
      <c r="B11" s="33" t="s">
        <v>19</v>
      </c>
      <c r="C11" s="25">
        <v>100</v>
      </c>
      <c r="D11" s="25" t="s">
        <v>20</v>
      </c>
      <c r="E11" s="26">
        <v>100</v>
      </c>
      <c r="G11" s="20"/>
    </row>
    <row r="12" spans="2:5" ht="26.25" customHeight="1">
      <c r="B12" s="46" t="s">
        <v>3</v>
      </c>
      <c r="C12" s="24" t="s">
        <v>183</v>
      </c>
      <c r="D12" s="27" t="s">
        <v>20</v>
      </c>
      <c r="E12" s="28">
        <v>70</v>
      </c>
    </row>
    <row r="13" spans="2:7" s="16" customFormat="1" ht="15" customHeight="1">
      <c r="B13" s="33" t="s">
        <v>86</v>
      </c>
      <c r="C13" s="25">
        <v>90</v>
      </c>
      <c r="D13" s="25" t="s">
        <v>20</v>
      </c>
      <c r="E13" s="26" t="s">
        <v>20</v>
      </c>
      <c r="F13" s="1"/>
      <c r="G13" s="1"/>
    </row>
    <row r="14" spans="2:5" ht="57.75" customHeight="1">
      <c r="B14" s="46" t="s">
        <v>0</v>
      </c>
      <c r="C14" s="27">
        <v>100</v>
      </c>
      <c r="D14" s="24" t="s">
        <v>138</v>
      </c>
      <c r="E14" s="28">
        <v>100</v>
      </c>
    </row>
    <row r="15" spans="2:5" ht="15" customHeight="1">
      <c r="B15" s="33" t="s">
        <v>25</v>
      </c>
      <c r="C15" s="25">
        <v>90</v>
      </c>
      <c r="D15" s="25" t="s">
        <v>20</v>
      </c>
      <c r="E15" s="26">
        <v>90</v>
      </c>
    </row>
    <row r="16" spans="2:7" s="43" customFormat="1" ht="15" customHeight="1">
      <c r="B16" s="33" t="s">
        <v>13</v>
      </c>
      <c r="C16" s="25">
        <v>100</v>
      </c>
      <c r="D16" s="25" t="s">
        <v>20</v>
      </c>
      <c r="E16" s="26" t="s">
        <v>20</v>
      </c>
      <c r="F16" s="1"/>
      <c r="G16" s="1"/>
    </row>
    <row r="17" spans="2:5" ht="15" customHeight="1">
      <c r="B17" s="46" t="s">
        <v>80</v>
      </c>
      <c r="C17" s="27" t="s">
        <v>184</v>
      </c>
      <c r="D17" s="27" t="s">
        <v>20</v>
      </c>
      <c r="E17" s="28">
        <v>100</v>
      </c>
    </row>
    <row r="18" spans="2:5" ht="15" customHeight="1">
      <c r="B18" s="33" t="s">
        <v>185</v>
      </c>
      <c r="C18" s="25">
        <v>90</v>
      </c>
      <c r="D18" s="25" t="s">
        <v>20</v>
      </c>
      <c r="E18" s="26" t="s">
        <v>20</v>
      </c>
    </row>
    <row r="19" spans="2:5" ht="15" customHeight="1">
      <c r="B19" s="46" t="s">
        <v>4</v>
      </c>
      <c r="C19" s="27">
        <v>90</v>
      </c>
      <c r="D19" s="27" t="s">
        <v>20</v>
      </c>
      <c r="E19" s="28" t="s">
        <v>20</v>
      </c>
    </row>
    <row r="20" spans="2:5" ht="15" customHeight="1">
      <c r="B20" s="33" t="s">
        <v>6</v>
      </c>
      <c r="C20" s="25">
        <v>100</v>
      </c>
      <c r="D20" s="25" t="s">
        <v>20</v>
      </c>
      <c r="E20" s="26">
        <v>85</v>
      </c>
    </row>
    <row r="21" spans="2:5" ht="15" customHeight="1">
      <c r="B21" s="46" t="s">
        <v>12</v>
      </c>
      <c r="C21" s="27">
        <v>100</v>
      </c>
      <c r="D21" s="27" t="s">
        <v>20</v>
      </c>
      <c r="E21" s="28" t="s">
        <v>20</v>
      </c>
    </row>
    <row r="22" spans="2:5" ht="15" customHeight="1">
      <c r="B22" s="33" t="s">
        <v>7</v>
      </c>
      <c r="C22" s="25">
        <v>110</v>
      </c>
      <c r="D22" s="25">
        <v>110</v>
      </c>
      <c r="E22" s="26">
        <v>110</v>
      </c>
    </row>
    <row r="23" spans="2:5" ht="15" customHeight="1">
      <c r="B23" s="46" t="s">
        <v>9</v>
      </c>
      <c r="C23" s="27">
        <v>100</v>
      </c>
      <c r="D23" s="27" t="s">
        <v>20</v>
      </c>
      <c r="E23" s="28" t="s">
        <v>20</v>
      </c>
    </row>
    <row r="24" spans="2:5" ht="15" customHeight="1">
      <c r="B24" s="33" t="s">
        <v>8</v>
      </c>
      <c r="C24" s="25">
        <v>110</v>
      </c>
      <c r="D24" s="25">
        <v>110</v>
      </c>
      <c r="E24" s="26">
        <v>110</v>
      </c>
    </row>
    <row r="25" spans="2:5" ht="15" customHeight="1">
      <c r="B25" s="46" t="s">
        <v>23</v>
      </c>
      <c r="C25" s="27">
        <v>100</v>
      </c>
      <c r="D25" s="27">
        <v>90</v>
      </c>
      <c r="E25" s="28">
        <v>90</v>
      </c>
    </row>
    <row r="26" spans="2:5" ht="15" customHeight="1">
      <c r="B26" s="33" t="s">
        <v>2</v>
      </c>
      <c r="C26" s="25">
        <v>100</v>
      </c>
      <c r="D26" s="25" t="s">
        <v>20</v>
      </c>
      <c r="E26" s="26" t="s">
        <v>20</v>
      </c>
    </row>
    <row r="27" spans="2:5" ht="15" customHeight="1">
      <c r="B27" s="46" t="s">
        <v>24</v>
      </c>
      <c r="C27" s="27">
        <v>100</v>
      </c>
      <c r="D27" s="27" t="s">
        <v>20</v>
      </c>
      <c r="E27" s="28" t="s">
        <v>20</v>
      </c>
    </row>
    <row r="28" spans="2:5" ht="15" customHeight="1">
      <c r="B28" s="33" t="s">
        <v>1</v>
      </c>
      <c r="C28" s="25">
        <v>100</v>
      </c>
      <c r="D28" s="25">
        <v>75</v>
      </c>
      <c r="E28" s="26">
        <v>100</v>
      </c>
    </row>
    <row r="29" spans="2:5" ht="15" customHeight="1">
      <c r="B29" s="46" t="s">
        <v>10</v>
      </c>
      <c r="C29" s="27">
        <v>100</v>
      </c>
      <c r="D29" s="27" t="s">
        <v>21</v>
      </c>
      <c r="E29" s="28" t="s">
        <v>20</v>
      </c>
    </row>
    <row r="30" spans="2:7" s="43" customFormat="1" ht="15" customHeight="1">
      <c r="B30" s="46" t="s">
        <v>210</v>
      </c>
      <c r="C30" s="27">
        <v>90</v>
      </c>
      <c r="D30" s="27">
        <v>80</v>
      </c>
      <c r="E30" s="28">
        <v>80</v>
      </c>
      <c r="F30" s="1"/>
      <c r="G30" s="1"/>
    </row>
    <row r="31" spans="2:5" ht="15" customHeight="1" thickBot="1">
      <c r="B31" s="60" t="s">
        <v>26</v>
      </c>
      <c r="C31" s="29">
        <v>100</v>
      </c>
      <c r="D31" s="29" t="s">
        <v>20</v>
      </c>
      <c r="E31" s="30">
        <v>100</v>
      </c>
    </row>
    <row r="32" ht="12" customHeight="1">
      <c r="B32" s="3" t="s">
        <v>171</v>
      </c>
    </row>
    <row r="33" spans="2:7" s="16" customFormat="1" ht="12" customHeight="1">
      <c r="B33" s="3"/>
      <c r="C33" s="1"/>
      <c r="D33" s="1"/>
      <c r="E33" s="1"/>
      <c r="F33" s="1"/>
      <c r="G33" s="1"/>
    </row>
    <row r="34" ht="11.25" customHeight="1">
      <c r="B34" s="13" t="s">
        <v>71</v>
      </c>
    </row>
    <row r="35" ht="14.25">
      <c r="B35" s="58" t="s">
        <v>170</v>
      </c>
    </row>
    <row r="36" ht="0.75" customHeight="1">
      <c r="B36" s="58"/>
    </row>
    <row r="37" ht="14.25">
      <c r="B37" s="59" t="s">
        <v>187</v>
      </c>
    </row>
    <row r="38" ht="14.25">
      <c r="B38" s="3" t="s">
        <v>181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2"/>
  <headerFooter>
    <oddHeader>&amp;C                           Bank  Z wkładem czy bez? Jaką część wartości nieruchomości  maksymalnie może skredytować bank (proc.)  
 PLN CHF  EUR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11"/>
  <sheetViews>
    <sheetView showGridLines="0" zoomScalePageLayoutView="0" workbookViewId="0" topLeftCell="A1">
      <selection activeCell="K25" sqref="K25"/>
    </sheetView>
  </sheetViews>
  <sheetFormatPr defaultColWidth="8.796875" defaultRowHeight="14.25"/>
  <cols>
    <col min="1" max="1" width="3" style="16" customWidth="1"/>
    <col min="7" max="7" width="20.19921875" style="0" customWidth="1"/>
    <col min="8" max="8" width="20" style="0" customWidth="1"/>
  </cols>
  <sheetData>
    <row r="1" s="16" customFormat="1" ht="15" thickBot="1"/>
    <row r="2" spans="2:8" ht="44.25" customHeight="1" thickBot="1">
      <c r="B2" s="104" t="s">
        <v>293</v>
      </c>
      <c r="C2" s="105"/>
      <c r="D2" s="105"/>
      <c r="E2" s="105"/>
      <c r="F2" s="105"/>
      <c r="G2" s="105"/>
      <c r="H2" s="106"/>
    </row>
    <row r="3" spans="2:8" ht="24" customHeight="1" thickBot="1">
      <c r="B3" s="8" t="s">
        <v>28</v>
      </c>
      <c r="C3" s="77" t="s">
        <v>29</v>
      </c>
      <c r="D3" s="9" t="s">
        <v>50</v>
      </c>
      <c r="E3" s="78" t="s">
        <v>42</v>
      </c>
      <c r="F3" s="9" t="s">
        <v>32</v>
      </c>
      <c r="G3" s="78" t="s">
        <v>67</v>
      </c>
      <c r="H3" s="9" t="s">
        <v>68</v>
      </c>
    </row>
    <row r="4" spans="2:8" ht="49.5" customHeight="1">
      <c r="B4" s="45" t="s">
        <v>17</v>
      </c>
      <c r="C4" s="68">
        <v>1652</v>
      </c>
      <c r="D4" s="65">
        <v>2.6</v>
      </c>
      <c r="E4" s="68">
        <v>3.43</v>
      </c>
      <c r="F4" s="65">
        <v>0</v>
      </c>
      <c r="G4" s="65" t="s">
        <v>214</v>
      </c>
      <c r="H4" s="70" t="s">
        <v>142</v>
      </c>
    </row>
    <row r="5" spans="2:8" ht="14.25">
      <c r="B5" s="44" t="s">
        <v>19</v>
      </c>
      <c r="C5" s="15">
        <v>1882</v>
      </c>
      <c r="D5" s="11">
        <v>3.3</v>
      </c>
      <c r="E5" s="12">
        <v>4.43</v>
      </c>
      <c r="F5" s="10">
        <v>1.5</v>
      </c>
      <c r="G5" s="48" t="s">
        <v>64</v>
      </c>
      <c r="H5" s="55"/>
    </row>
    <row r="6" spans="2:8" s="16" customFormat="1" ht="52.5">
      <c r="B6" s="45" t="s">
        <v>0</v>
      </c>
      <c r="C6" s="68" t="s">
        <v>289</v>
      </c>
      <c r="D6" s="67">
        <v>2.8</v>
      </c>
      <c r="E6" s="68" t="s">
        <v>288</v>
      </c>
      <c r="F6" s="65">
        <v>0</v>
      </c>
      <c r="G6" s="65" t="s">
        <v>66</v>
      </c>
      <c r="H6" s="65" t="s">
        <v>287</v>
      </c>
    </row>
    <row r="7" spans="2:8" ht="87" customHeight="1">
      <c r="B7" s="44" t="s">
        <v>151</v>
      </c>
      <c r="C7" s="15">
        <v>2235</v>
      </c>
      <c r="D7" s="11">
        <v>4.7</v>
      </c>
      <c r="E7" s="12">
        <v>5.42</v>
      </c>
      <c r="F7" s="10">
        <v>0</v>
      </c>
      <c r="G7" s="48">
        <v>0</v>
      </c>
      <c r="H7" s="55" t="s">
        <v>156</v>
      </c>
    </row>
    <row r="8" spans="2:8" ht="127.5" customHeight="1">
      <c r="B8" s="45" t="s">
        <v>7</v>
      </c>
      <c r="C8" s="68">
        <v>1735</v>
      </c>
      <c r="D8" s="67">
        <v>3</v>
      </c>
      <c r="E8" s="68">
        <v>3.9</v>
      </c>
      <c r="F8" s="65">
        <v>0</v>
      </c>
      <c r="G8" s="65" t="s">
        <v>146</v>
      </c>
      <c r="H8" s="65" t="s">
        <v>136</v>
      </c>
    </row>
    <row r="9" spans="2:8" ht="135" customHeight="1">
      <c r="B9" s="44" t="s">
        <v>8</v>
      </c>
      <c r="C9" s="15">
        <v>1721</v>
      </c>
      <c r="D9" s="11">
        <v>3</v>
      </c>
      <c r="E9" s="12">
        <v>3.83</v>
      </c>
      <c r="F9" s="10" t="s">
        <v>122</v>
      </c>
      <c r="G9" s="48" t="s">
        <v>226</v>
      </c>
      <c r="H9" s="55" t="s">
        <v>126</v>
      </c>
    </row>
    <row r="10" spans="2:8" ht="126">
      <c r="B10" s="45" t="s">
        <v>1</v>
      </c>
      <c r="C10" s="73">
        <v>1624.55</v>
      </c>
      <c r="D10" s="67">
        <v>2.48</v>
      </c>
      <c r="E10" s="72">
        <f>D10+0.889</f>
        <v>3.3689999999999998</v>
      </c>
      <c r="F10" s="65">
        <v>0</v>
      </c>
      <c r="G10" s="65" t="str">
        <f>'[1]PLN 80%'!G26</f>
        <v>Brak</v>
      </c>
      <c r="H10" s="65" t="s">
        <v>291</v>
      </c>
    </row>
    <row r="11" spans="2:8" ht="53.25" thickBot="1">
      <c r="B11" s="85" t="s">
        <v>26</v>
      </c>
      <c r="C11" s="86">
        <v>1651</v>
      </c>
      <c r="D11" s="87">
        <v>2.7</v>
      </c>
      <c r="E11" s="88">
        <v>3.45</v>
      </c>
      <c r="F11" s="89">
        <v>0</v>
      </c>
      <c r="G11" s="90" t="s">
        <v>129</v>
      </c>
      <c r="H11" s="91" t="s">
        <v>131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28"/>
  <sheetViews>
    <sheetView showGridLines="0" zoomScalePageLayoutView="0" workbookViewId="0" topLeftCell="A1">
      <selection activeCell="K28" sqref="K28"/>
    </sheetView>
  </sheetViews>
  <sheetFormatPr defaultColWidth="8.796875" defaultRowHeight="14.25"/>
  <cols>
    <col min="1" max="1" width="9" style="71" customWidth="1"/>
  </cols>
  <sheetData>
    <row r="1" s="71" customFormat="1" ht="15" thickBot="1"/>
    <row r="2" spans="2:11" ht="48.75" customHeight="1" thickBot="1">
      <c r="B2" s="121" t="s">
        <v>242</v>
      </c>
      <c r="C2" s="122"/>
      <c r="D2" s="122"/>
      <c r="E2" s="123"/>
      <c r="H2" s="118" t="s">
        <v>242</v>
      </c>
      <c r="I2" s="119"/>
      <c r="J2" s="119"/>
      <c r="K2" s="120"/>
    </row>
    <row r="3" spans="2:11" ht="35.25" customHeight="1" thickBot="1">
      <c r="B3" s="121" t="s">
        <v>243</v>
      </c>
      <c r="C3" s="124"/>
      <c r="D3" s="124"/>
      <c r="E3" s="125"/>
      <c r="H3" s="118" t="s">
        <v>256</v>
      </c>
      <c r="I3" s="119"/>
      <c r="J3" s="119"/>
      <c r="K3" s="120"/>
    </row>
    <row r="4" spans="2:11" ht="15" thickBot="1">
      <c r="B4" s="8" t="s">
        <v>244</v>
      </c>
      <c r="C4" s="77" t="s">
        <v>245</v>
      </c>
      <c r="D4" s="9" t="s">
        <v>246</v>
      </c>
      <c r="E4" s="9" t="s">
        <v>15</v>
      </c>
      <c r="H4" s="8" t="s">
        <v>244</v>
      </c>
      <c r="I4" s="77" t="s">
        <v>245</v>
      </c>
      <c r="J4" s="9" t="s">
        <v>246</v>
      </c>
      <c r="K4" s="51" t="s">
        <v>15</v>
      </c>
    </row>
    <row r="5" spans="2:11" ht="21">
      <c r="B5" s="45" t="s">
        <v>247</v>
      </c>
      <c r="C5" s="72">
        <v>2.82</v>
      </c>
      <c r="D5" s="65">
        <v>3.69</v>
      </c>
      <c r="E5" s="65">
        <v>3.82</v>
      </c>
      <c r="H5" s="45" t="s">
        <v>247</v>
      </c>
      <c r="I5" s="72">
        <v>3</v>
      </c>
      <c r="J5" s="65">
        <v>4.31</v>
      </c>
      <c r="K5" s="65">
        <v>4.8</v>
      </c>
    </row>
    <row r="6" spans="2:11" ht="21">
      <c r="B6" s="46" t="s">
        <v>248</v>
      </c>
      <c r="C6" s="36">
        <v>2.72</v>
      </c>
      <c r="D6" s="36">
        <v>3.3</v>
      </c>
      <c r="E6" s="36">
        <v>3.82</v>
      </c>
      <c r="H6" s="46" t="s">
        <v>248</v>
      </c>
      <c r="I6" s="36">
        <v>2.85</v>
      </c>
      <c r="J6" s="36">
        <v>3.52</v>
      </c>
      <c r="K6" s="36">
        <v>4.85</v>
      </c>
    </row>
    <row r="7" spans="2:11" ht="21">
      <c r="B7" s="45" t="s">
        <v>249</v>
      </c>
      <c r="C7" s="72">
        <v>2.6</v>
      </c>
      <c r="D7" s="65">
        <v>3.43</v>
      </c>
      <c r="E7" s="65">
        <v>4.24</v>
      </c>
      <c r="H7" s="45" t="s">
        <v>249</v>
      </c>
      <c r="I7" s="72">
        <v>2.81</v>
      </c>
      <c r="J7" s="65">
        <v>3.48</v>
      </c>
      <c r="K7" s="65">
        <v>4.85</v>
      </c>
    </row>
    <row r="8" spans="2:11" ht="21">
      <c r="B8" s="46" t="s">
        <v>250</v>
      </c>
      <c r="C8" s="36">
        <v>2.44</v>
      </c>
      <c r="D8" s="36">
        <v>3.28</v>
      </c>
      <c r="E8" s="36">
        <v>4.28</v>
      </c>
      <c r="H8" s="46" t="s">
        <v>250</v>
      </c>
      <c r="I8" s="36">
        <v>2.65</v>
      </c>
      <c r="J8" s="36">
        <v>3.15</v>
      </c>
      <c r="K8" s="36">
        <v>4.75</v>
      </c>
    </row>
    <row r="9" spans="2:11" ht="21">
      <c r="B9" s="45" t="s">
        <v>251</v>
      </c>
      <c r="C9" s="72">
        <v>2.39</v>
      </c>
      <c r="D9" s="65">
        <v>3.15</v>
      </c>
      <c r="E9" s="65">
        <v>3.99</v>
      </c>
      <c r="H9" s="45" t="s">
        <v>251</v>
      </c>
      <c r="I9" s="72">
        <v>2.38</v>
      </c>
      <c r="J9" s="65">
        <v>2.98</v>
      </c>
      <c r="K9" s="65">
        <v>3.98</v>
      </c>
    </row>
    <row r="10" spans="2:11" ht="31.5">
      <c r="B10" s="46" t="s">
        <v>252</v>
      </c>
      <c r="C10" s="36">
        <v>2.2</v>
      </c>
      <c r="D10" s="36">
        <v>2.8</v>
      </c>
      <c r="E10" s="36">
        <v>3.77</v>
      </c>
      <c r="H10" s="46" t="s">
        <v>252</v>
      </c>
      <c r="I10" s="36">
        <v>2.27</v>
      </c>
      <c r="J10" s="36">
        <v>2.97</v>
      </c>
      <c r="K10" s="36">
        <v>3.83</v>
      </c>
    </row>
    <row r="11" spans="2:11" ht="21">
      <c r="B11" s="64" t="s">
        <v>253</v>
      </c>
      <c r="C11" s="67">
        <v>2.13</v>
      </c>
      <c r="D11" s="65">
        <v>2.82</v>
      </c>
      <c r="E11" s="65">
        <v>3.75</v>
      </c>
      <c r="H11" s="64" t="s">
        <v>253</v>
      </c>
      <c r="I11" s="67">
        <v>2.25</v>
      </c>
      <c r="J11" s="65">
        <v>3.1</v>
      </c>
      <c r="K11" s="65">
        <v>3.83</v>
      </c>
    </row>
    <row r="12" spans="2:11" ht="21">
      <c r="B12" s="46" t="s">
        <v>254</v>
      </c>
      <c r="C12" s="36">
        <v>2.02</v>
      </c>
      <c r="D12" s="36">
        <v>2.82</v>
      </c>
      <c r="E12" s="36">
        <v>3.68</v>
      </c>
      <c r="H12" s="46" t="s">
        <v>254</v>
      </c>
      <c r="I12" s="36">
        <v>2.08</v>
      </c>
      <c r="J12" s="36">
        <v>3.07</v>
      </c>
      <c r="K12" s="36">
        <v>3.83</v>
      </c>
    </row>
    <row r="13" spans="2:11" ht="21.75" thickBot="1">
      <c r="B13" s="82" t="s">
        <v>255</v>
      </c>
      <c r="C13" s="83">
        <v>1.9</v>
      </c>
      <c r="D13" s="84">
        <v>2.87</v>
      </c>
      <c r="E13" s="84">
        <v>3.58</v>
      </c>
      <c r="H13" s="82" t="s">
        <v>255</v>
      </c>
      <c r="I13" s="83">
        <v>2.06</v>
      </c>
      <c r="J13" s="84">
        <v>3.07</v>
      </c>
      <c r="K13" s="84">
        <v>3.83</v>
      </c>
    </row>
    <row r="14" spans="2:8" s="71" customFormat="1" ht="14.25">
      <c r="B14" s="13" t="s">
        <v>257</v>
      </c>
      <c r="C14" s="17"/>
      <c r="H14" s="13" t="s">
        <v>257</v>
      </c>
    </row>
    <row r="15" ht="33" customHeight="1"/>
    <row r="16" ht="33" customHeight="1"/>
    <row r="27" spans="2:5" ht="14.25">
      <c r="B27" s="74"/>
      <c r="C27" s="71"/>
      <c r="D27" s="17"/>
      <c r="E27" s="71"/>
    </row>
    <row r="28" spans="3:5" ht="14.25">
      <c r="C28" s="71"/>
      <c r="D28" s="71"/>
      <c r="E28" s="71"/>
    </row>
  </sheetData>
  <sheetProtection/>
  <mergeCells count="4">
    <mergeCell ref="H2:K2"/>
    <mergeCell ref="H3:K3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47"/>
  <sheetViews>
    <sheetView showGridLines="0" zoomScalePageLayoutView="0" workbookViewId="0" topLeftCell="A2">
      <selection activeCell="F32" sqref="F32"/>
    </sheetView>
  </sheetViews>
  <sheetFormatPr defaultColWidth="8.796875" defaultRowHeight="14.25"/>
  <cols>
    <col min="1" max="1" width="9" style="71" customWidth="1"/>
    <col min="2" max="2" width="14.59765625" style="0" customWidth="1"/>
    <col min="8" max="8" width="14.59765625" style="0" customWidth="1"/>
  </cols>
  <sheetData>
    <row r="1" s="71" customFormat="1" ht="19.5" customHeight="1" thickBot="1"/>
    <row r="2" spans="2:11" ht="51" customHeight="1" thickBot="1">
      <c r="B2" s="118" t="s">
        <v>258</v>
      </c>
      <c r="C2" s="119"/>
      <c r="D2" s="119"/>
      <c r="E2" s="120"/>
      <c r="H2" s="118" t="s">
        <v>269</v>
      </c>
      <c r="I2" s="119"/>
      <c r="J2" s="119"/>
      <c r="K2" s="120"/>
    </row>
    <row r="3" spans="2:11" ht="10.5" customHeight="1" thickBot="1">
      <c r="B3" s="8"/>
      <c r="C3" s="126" t="s">
        <v>259</v>
      </c>
      <c r="D3" s="127"/>
      <c r="E3" s="128"/>
      <c r="H3" s="8"/>
      <c r="I3" s="126" t="s">
        <v>259</v>
      </c>
      <c r="J3" s="127"/>
      <c r="K3" s="128"/>
    </row>
    <row r="4" spans="2:11" ht="10.5" customHeight="1" thickBot="1">
      <c r="B4" s="8"/>
      <c r="C4" s="77" t="s">
        <v>14</v>
      </c>
      <c r="D4" s="9" t="s">
        <v>246</v>
      </c>
      <c r="E4" s="18" t="s">
        <v>15</v>
      </c>
      <c r="H4" s="8"/>
      <c r="I4" s="77" t="s">
        <v>14</v>
      </c>
      <c r="J4" s="9" t="s">
        <v>246</v>
      </c>
      <c r="K4" s="18" t="s">
        <v>15</v>
      </c>
    </row>
    <row r="5" spans="2:11" ht="15.75" customHeight="1">
      <c r="B5" s="45" t="s">
        <v>260</v>
      </c>
      <c r="C5" s="68">
        <v>1884</v>
      </c>
      <c r="D5" s="65">
        <v>1575</v>
      </c>
      <c r="E5" s="70">
        <v>1461</v>
      </c>
      <c r="H5" s="45" t="s">
        <v>260</v>
      </c>
      <c r="I5" s="68">
        <v>2387</v>
      </c>
      <c r="J5" s="65">
        <v>2051</v>
      </c>
      <c r="K5" s="70">
        <v>1920</v>
      </c>
    </row>
    <row r="6" spans="2:11" ht="25.5" customHeight="1">
      <c r="B6" s="46" t="s">
        <v>292</v>
      </c>
      <c r="C6" s="35"/>
      <c r="D6" s="76">
        <v>0.16</v>
      </c>
      <c r="E6" s="76">
        <v>0.22</v>
      </c>
      <c r="H6" s="46" t="s">
        <v>292</v>
      </c>
      <c r="I6" s="35"/>
      <c r="J6" s="76">
        <v>0.14</v>
      </c>
      <c r="K6" s="76">
        <v>0.2</v>
      </c>
    </row>
    <row r="7" spans="2:11" ht="15.75" customHeight="1">
      <c r="B7" s="64" t="s">
        <v>261</v>
      </c>
      <c r="C7" s="66">
        <v>1874</v>
      </c>
      <c r="D7" s="65">
        <v>1420</v>
      </c>
      <c r="E7" s="65">
        <v>1550</v>
      </c>
      <c r="H7" s="64" t="s">
        <v>261</v>
      </c>
      <c r="I7" s="66">
        <v>2370</v>
      </c>
      <c r="J7" s="65">
        <v>2000</v>
      </c>
      <c r="K7" s="65">
        <v>2040</v>
      </c>
    </row>
    <row r="8" spans="2:11" ht="25.5" customHeight="1">
      <c r="B8" s="46" t="s">
        <v>292</v>
      </c>
      <c r="C8" s="35"/>
      <c r="D8" s="76">
        <v>0.24</v>
      </c>
      <c r="E8" s="76">
        <v>0.17</v>
      </c>
      <c r="H8" s="46" t="s">
        <v>292</v>
      </c>
      <c r="I8" s="35"/>
      <c r="J8" s="76">
        <v>0.16</v>
      </c>
      <c r="K8" s="76">
        <v>0.14</v>
      </c>
    </row>
    <row r="9" spans="2:11" ht="15.75" customHeight="1">
      <c r="B9" s="64" t="s">
        <v>262</v>
      </c>
      <c r="C9" s="66">
        <v>1869</v>
      </c>
      <c r="D9" s="65">
        <v>1451</v>
      </c>
      <c r="E9" s="65">
        <v>1520</v>
      </c>
      <c r="H9" s="64" t="s">
        <v>270</v>
      </c>
      <c r="I9" s="66">
        <v>2387</v>
      </c>
      <c r="J9" s="65">
        <v>1816</v>
      </c>
      <c r="K9" s="65">
        <v>2049</v>
      </c>
    </row>
    <row r="10" spans="2:11" ht="25.5" customHeight="1">
      <c r="B10" s="46" t="s">
        <v>292</v>
      </c>
      <c r="C10" s="35"/>
      <c r="D10" s="76">
        <v>0.22</v>
      </c>
      <c r="E10" s="76">
        <v>0.19</v>
      </c>
      <c r="H10" s="46" t="s">
        <v>292</v>
      </c>
      <c r="I10" s="35"/>
      <c r="J10" s="76">
        <v>0.24</v>
      </c>
      <c r="K10" s="76">
        <v>0.14</v>
      </c>
    </row>
    <row r="11" spans="2:11" ht="15.75" customHeight="1">
      <c r="B11" s="64" t="s">
        <v>263</v>
      </c>
      <c r="C11" s="66">
        <v>1818</v>
      </c>
      <c r="D11" s="65">
        <v>1414</v>
      </c>
      <c r="E11" s="65">
        <v>1520</v>
      </c>
      <c r="H11" s="64" t="s">
        <v>263</v>
      </c>
      <c r="I11" s="66">
        <v>2295</v>
      </c>
      <c r="J11" s="65">
        <v>1749</v>
      </c>
      <c r="K11" s="65">
        <v>2025</v>
      </c>
    </row>
    <row r="12" spans="2:11" ht="25.5" customHeight="1">
      <c r="B12" s="46" t="s">
        <v>292</v>
      </c>
      <c r="C12" s="35"/>
      <c r="D12" s="76">
        <v>0.22</v>
      </c>
      <c r="E12" s="76">
        <v>0.16399999999999998</v>
      </c>
      <c r="H12" s="46" t="s">
        <v>292</v>
      </c>
      <c r="I12" s="35"/>
      <c r="J12" s="76">
        <v>0.24</v>
      </c>
      <c r="K12" s="76">
        <v>0.12</v>
      </c>
    </row>
    <row r="13" spans="2:11" ht="15.75" customHeight="1">
      <c r="B13" s="64" t="s">
        <v>264</v>
      </c>
      <c r="C13" s="66">
        <v>1802</v>
      </c>
      <c r="D13" s="65">
        <v>1400</v>
      </c>
      <c r="E13" s="65">
        <v>1455</v>
      </c>
      <c r="H13" s="64" t="s">
        <v>264</v>
      </c>
      <c r="I13" s="66">
        <v>2250</v>
      </c>
      <c r="J13" s="65">
        <v>1695</v>
      </c>
      <c r="K13" s="65">
        <v>1805</v>
      </c>
    </row>
    <row r="14" spans="2:11" ht="25.5" customHeight="1">
      <c r="B14" s="46" t="s">
        <v>292</v>
      </c>
      <c r="C14" s="35"/>
      <c r="D14" s="76">
        <v>0.22</v>
      </c>
      <c r="E14" s="76">
        <v>0.19</v>
      </c>
      <c r="H14" s="46" t="s">
        <v>292</v>
      </c>
      <c r="I14" s="35"/>
      <c r="J14" s="76">
        <v>0.25</v>
      </c>
      <c r="K14" s="76">
        <v>0.2</v>
      </c>
    </row>
    <row r="15" spans="2:11" ht="21.75" customHeight="1">
      <c r="B15" s="64" t="s">
        <v>265</v>
      </c>
      <c r="C15" s="66">
        <v>1726</v>
      </c>
      <c r="D15" s="65">
        <v>1354</v>
      </c>
      <c r="E15" s="65">
        <v>1415</v>
      </c>
      <c r="H15" s="64" t="s">
        <v>271</v>
      </c>
      <c r="I15" s="66">
        <v>2159</v>
      </c>
      <c r="J15" s="65">
        <v>1724</v>
      </c>
      <c r="K15" s="65">
        <v>1801</v>
      </c>
    </row>
    <row r="16" spans="2:11" ht="25.5" customHeight="1">
      <c r="B16" s="46" t="s">
        <v>292</v>
      </c>
      <c r="C16" s="35"/>
      <c r="D16" s="76">
        <v>0.23</v>
      </c>
      <c r="E16" s="76">
        <v>0.18</v>
      </c>
      <c r="H16" s="46" t="s">
        <v>292</v>
      </c>
      <c r="I16" s="35"/>
      <c r="J16" s="76">
        <v>0.2</v>
      </c>
      <c r="K16" s="76">
        <v>0.17</v>
      </c>
    </row>
    <row r="17" spans="2:11" ht="15.75" customHeight="1">
      <c r="B17" s="64" t="s">
        <v>266</v>
      </c>
      <c r="C17" s="66">
        <v>1709</v>
      </c>
      <c r="D17" s="65">
        <v>1361</v>
      </c>
      <c r="E17" s="65">
        <v>1369</v>
      </c>
      <c r="H17" s="64" t="s">
        <v>266</v>
      </c>
      <c r="I17" s="66">
        <v>2157</v>
      </c>
      <c r="J17" s="65">
        <v>1769</v>
      </c>
      <c r="K17" s="65">
        <v>1773</v>
      </c>
    </row>
    <row r="18" spans="2:11" ht="25.5" customHeight="1">
      <c r="B18" s="46" t="s">
        <v>292</v>
      </c>
      <c r="C18" s="35"/>
      <c r="D18" s="76">
        <v>0.2</v>
      </c>
      <c r="E18" s="76">
        <v>0.2</v>
      </c>
      <c r="H18" s="46" t="s">
        <v>292</v>
      </c>
      <c r="I18" s="35"/>
      <c r="J18" s="76">
        <v>0.18</v>
      </c>
      <c r="K18" s="76">
        <v>0.18</v>
      </c>
    </row>
    <row r="19" spans="2:11" ht="15.75" customHeight="1">
      <c r="B19" s="64" t="s">
        <v>267</v>
      </c>
      <c r="C19" s="66">
        <v>1675</v>
      </c>
      <c r="D19" s="65">
        <v>1374</v>
      </c>
      <c r="E19" s="65">
        <v>1367</v>
      </c>
      <c r="H19" s="64" t="s">
        <v>267</v>
      </c>
      <c r="I19" s="66">
        <v>2092</v>
      </c>
      <c r="J19" s="65">
        <v>1751</v>
      </c>
      <c r="K19" s="65">
        <v>1788</v>
      </c>
    </row>
    <row r="20" spans="2:11" ht="25.5" customHeight="1">
      <c r="B20" s="46" t="s">
        <v>292</v>
      </c>
      <c r="C20" s="35"/>
      <c r="D20" s="76">
        <v>0.18</v>
      </c>
      <c r="E20" s="76">
        <v>0.18</v>
      </c>
      <c r="H20" s="46" t="s">
        <v>292</v>
      </c>
      <c r="I20" s="35"/>
      <c r="J20" s="76">
        <v>0.16</v>
      </c>
      <c r="K20" s="76">
        <v>0.15</v>
      </c>
    </row>
    <row r="21" spans="2:11" ht="15.75" customHeight="1">
      <c r="B21" s="64" t="s">
        <v>268</v>
      </c>
      <c r="C21" s="66">
        <v>1646</v>
      </c>
      <c r="D21" s="65">
        <v>1407</v>
      </c>
      <c r="E21" s="65">
        <v>1385</v>
      </c>
      <c r="H21" s="64" t="s">
        <v>268</v>
      </c>
      <c r="I21" s="66">
        <v>2091</v>
      </c>
      <c r="J21" s="65">
        <v>1776</v>
      </c>
      <c r="K21" s="65">
        <v>1789</v>
      </c>
    </row>
    <row r="22" spans="2:11" ht="25.5" customHeight="1" thickBot="1">
      <c r="B22" s="60" t="s">
        <v>292</v>
      </c>
      <c r="C22" s="79"/>
      <c r="D22" s="80">
        <v>0.15</v>
      </c>
      <c r="E22" s="80">
        <v>0.16</v>
      </c>
      <c r="H22" s="60" t="s">
        <v>292</v>
      </c>
      <c r="I22" s="79"/>
      <c r="J22" s="80">
        <v>0.15</v>
      </c>
      <c r="K22" s="80">
        <v>0.14</v>
      </c>
    </row>
    <row r="23" spans="2:8" ht="14.25">
      <c r="B23" s="81" t="s">
        <v>257</v>
      </c>
      <c r="C23" s="71"/>
      <c r="D23" s="75"/>
      <c r="E23" s="75"/>
      <c r="H23" s="81" t="s">
        <v>257</v>
      </c>
    </row>
    <row r="24" ht="42" customHeight="1"/>
    <row r="45" spans="2:5" ht="14.25">
      <c r="B45" s="71"/>
      <c r="C45" s="71"/>
      <c r="D45" s="71"/>
      <c r="E45" s="71"/>
    </row>
    <row r="46" spans="2:5" ht="14.25">
      <c r="B46" s="71"/>
      <c r="C46" s="71"/>
      <c r="D46" s="71"/>
      <c r="E46" s="71"/>
    </row>
    <row r="47" spans="3:5" ht="14.25">
      <c r="C47" s="71"/>
      <c r="D47" s="71"/>
      <c r="E47" s="71"/>
    </row>
  </sheetData>
  <sheetProtection/>
  <mergeCells count="4">
    <mergeCell ref="I3:K3"/>
    <mergeCell ref="B2:E2"/>
    <mergeCell ref="C3:E3"/>
    <mergeCell ref="H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showGridLines="0" zoomScalePageLayoutView="0" workbookViewId="0" topLeftCell="A28">
      <selection activeCell="F46" sqref="F46"/>
    </sheetView>
  </sheetViews>
  <sheetFormatPr defaultColWidth="8.796875" defaultRowHeight="14.25"/>
  <cols>
    <col min="1" max="1" width="3" style="16" customWidth="1"/>
    <col min="2" max="2" width="12.5" style="0" customWidth="1"/>
    <col min="3" max="3" width="9.09765625" style="0" customWidth="1"/>
    <col min="4" max="4" width="7.69921875" style="0" customWidth="1"/>
    <col min="5" max="5" width="14.09765625" style="0" customWidth="1"/>
    <col min="6" max="6" width="13" style="0" customWidth="1"/>
    <col min="7" max="7" width="17.59765625" style="0" customWidth="1"/>
    <col min="8" max="8" width="25.3984375" style="0" customWidth="1"/>
    <col min="10" max="10" width="9" style="61" customWidth="1"/>
  </cols>
  <sheetData>
    <row r="1" spans="2:10" s="16" customFormat="1" ht="15" customHeight="1" thickBot="1">
      <c r="B1" s="47"/>
      <c r="J1" s="61"/>
    </row>
    <row r="2" spans="2:10" ht="42" customHeight="1" thickBot="1">
      <c r="B2" s="104" t="s">
        <v>218</v>
      </c>
      <c r="C2" s="105"/>
      <c r="D2" s="105"/>
      <c r="E2" s="105"/>
      <c r="F2" s="105"/>
      <c r="G2" s="105"/>
      <c r="H2" s="105"/>
      <c r="J2"/>
    </row>
    <row r="3" spans="2:10" ht="21.75" thickBot="1">
      <c r="B3" s="37" t="s">
        <v>28</v>
      </c>
      <c r="C3" s="38" t="s">
        <v>29</v>
      </c>
      <c r="D3" s="38" t="s">
        <v>30</v>
      </c>
      <c r="E3" s="38" t="s">
        <v>31</v>
      </c>
      <c r="F3" s="38" t="s">
        <v>32</v>
      </c>
      <c r="G3" s="38" t="s">
        <v>33</v>
      </c>
      <c r="H3" s="38" t="s">
        <v>34</v>
      </c>
      <c r="J3"/>
    </row>
    <row r="4" spans="2:10" ht="36.75" customHeight="1">
      <c r="B4" s="64" t="s">
        <v>17</v>
      </c>
      <c r="C4" s="66">
        <v>1611</v>
      </c>
      <c r="D4" s="65">
        <v>1.8</v>
      </c>
      <c r="E4" s="65">
        <v>5.62</v>
      </c>
      <c r="F4" s="67">
        <v>0</v>
      </c>
      <c r="G4" s="65" t="s">
        <v>137</v>
      </c>
      <c r="H4" s="69" t="s">
        <v>211</v>
      </c>
      <c r="J4"/>
    </row>
    <row r="5" spans="2:8" s="31" customFormat="1" ht="138" customHeight="1">
      <c r="B5" s="46" t="s">
        <v>35</v>
      </c>
      <c r="C5" s="35">
        <v>1527.15</v>
      </c>
      <c r="D5" s="36">
        <v>1.3</v>
      </c>
      <c r="E5" s="36">
        <v>5.14</v>
      </c>
      <c r="F5" s="36">
        <v>2.5</v>
      </c>
      <c r="G5" s="24" t="s">
        <v>178</v>
      </c>
      <c r="H5" s="54" t="s">
        <v>220</v>
      </c>
    </row>
    <row r="6" spans="2:8" s="16" customFormat="1" ht="89.25" customHeight="1">
      <c r="B6" s="64" t="s">
        <v>77</v>
      </c>
      <c r="C6" s="66">
        <v>1677</v>
      </c>
      <c r="D6" s="65" t="s">
        <v>78</v>
      </c>
      <c r="E6" s="65" t="s">
        <v>177</v>
      </c>
      <c r="F6" s="67" t="s">
        <v>149</v>
      </c>
      <c r="G6" s="65" t="s">
        <v>79</v>
      </c>
      <c r="H6" s="69" t="s">
        <v>99</v>
      </c>
    </row>
    <row r="7" spans="2:8" s="31" customFormat="1" ht="52.5">
      <c r="B7" s="46" t="s">
        <v>62</v>
      </c>
      <c r="C7" s="35">
        <v>1707</v>
      </c>
      <c r="D7" s="36">
        <v>2.5</v>
      </c>
      <c r="E7" s="36">
        <v>6.36</v>
      </c>
      <c r="F7" s="36">
        <v>2.5</v>
      </c>
      <c r="G7" s="24" t="s">
        <v>154</v>
      </c>
      <c r="H7" s="54" t="s">
        <v>93</v>
      </c>
    </row>
    <row r="8" spans="2:8" s="32" customFormat="1" ht="84">
      <c r="B8" s="64" t="s">
        <v>222</v>
      </c>
      <c r="C8" s="66">
        <v>1643</v>
      </c>
      <c r="D8" s="65">
        <v>1.99</v>
      </c>
      <c r="E8" s="65">
        <v>5.8</v>
      </c>
      <c r="F8" s="67" t="s">
        <v>40</v>
      </c>
      <c r="G8" s="65" t="s">
        <v>100</v>
      </c>
      <c r="H8" s="69" t="s">
        <v>172</v>
      </c>
    </row>
    <row r="9" spans="2:8" s="31" customFormat="1" ht="14.25">
      <c r="B9" s="46" t="s">
        <v>19</v>
      </c>
      <c r="C9" s="35">
        <v>1641</v>
      </c>
      <c r="D9" s="36">
        <v>1.8</v>
      </c>
      <c r="E9" s="36">
        <v>5.79</v>
      </c>
      <c r="F9" s="36">
        <v>1.5</v>
      </c>
      <c r="G9" s="24" t="s">
        <v>37</v>
      </c>
      <c r="H9" s="54"/>
    </row>
    <row r="10" spans="2:8" s="16" customFormat="1" ht="85.5" customHeight="1">
      <c r="B10" s="64" t="s">
        <v>52</v>
      </c>
      <c r="C10" s="66">
        <v>1592</v>
      </c>
      <c r="D10" s="65" t="s">
        <v>272</v>
      </c>
      <c r="E10" s="65" t="s">
        <v>274</v>
      </c>
      <c r="F10" s="67">
        <v>0.6</v>
      </c>
      <c r="G10" s="65" t="s">
        <v>118</v>
      </c>
      <c r="H10" s="69" t="s">
        <v>273</v>
      </c>
    </row>
    <row r="11" spans="2:10" ht="137.25" customHeight="1">
      <c r="B11" s="46" t="s">
        <v>3</v>
      </c>
      <c r="C11" s="35">
        <v>1584.17</v>
      </c>
      <c r="D11" s="36">
        <v>1.35</v>
      </c>
      <c r="E11" s="36">
        <v>5.16</v>
      </c>
      <c r="F11" s="36" t="s">
        <v>117</v>
      </c>
      <c r="G11" s="24" t="s">
        <v>38</v>
      </c>
      <c r="H11" s="54" t="s">
        <v>164</v>
      </c>
      <c r="J11"/>
    </row>
    <row r="12" spans="2:8" s="16" customFormat="1" ht="63">
      <c r="B12" s="64" t="s">
        <v>86</v>
      </c>
      <c r="C12" s="66">
        <v>1666</v>
      </c>
      <c r="D12" s="65">
        <v>2</v>
      </c>
      <c r="E12" s="65">
        <v>5.82</v>
      </c>
      <c r="F12" s="67" t="s">
        <v>219</v>
      </c>
      <c r="G12" s="65" t="s">
        <v>85</v>
      </c>
      <c r="H12" s="69" t="s">
        <v>116</v>
      </c>
    </row>
    <row r="13" spans="2:10" ht="63">
      <c r="B13" s="46" t="s">
        <v>0</v>
      </c>
      <c r="C13" s="35" t="s">
        <v>276</v>
      </c>
      <c r="D13" s="36" t="s">
        <v>143</v>
      </c>
      <c r="E13" s="36" t="s">
        <v>275</v>
      </c>
      <c r="F13" s="36">
        <v>0</v>
      </c>
      <c r="G13" s="24" t="s">
        <v>139</v>
      </c>
      <c r="H13" s="54" t="s">
        <v>230</v>
      </c>
      <c r="J13"/>
    </row>
    <row r="14" spans="2:10" ht="105">
      <c r="B14" s="64" t="s">
        <v>25</v>
      </c>
      <c r="C14" s="66">
        <v>1627</v>
      </c>
      <c r="D14" s="65">
        <v>1.7</v>
      </c>
      <c r="E14" s="65">
        <v>5.71</v>
      </c>
      <c r="F14" s="67">
        <v>0</v>
      </c>
      <c r="G14" s="65" t="s">
        <v>290</v>
      </c>
      <c r="H14" s="69" t="s">
        <v>155</v>
      </c>
      <c r="J14"/>
    </row>
    <row r="15" spans="2:8" s="43" customFormat="1" ht="148.5" customHeight="1">
      <c r="B15" s="46" t="s">
        <v>13</v>
      </c>
      <c r="C15" s="35" t="s">
        <v>283</v>
      </c>
      <c r="D15" s="36" t="s">
        <v>192</v>
      </c>
      <c r="E15" s="36" t="s">
        <v>203</v>
      </c>
      <c r="F15" s="36" t="s">
        <v>145</v>
      </c>
      <c r="G15" s="24" t="s">
        <v>115</v>
      </c>
      <c r="H15" s="54" t="s">
        <v>193</v>
      </c>
    </row>
    <row r="16" spans="2:8" s="16" customFormat="1" ht="147">
      <c r="B16" s="64" t="s">
        <v>90</v>
      </c>
      <c r="C16" s="66">
        <v>1793</v>
      </c>
      <c r="D16" s="65">
        <v>2.45</v>
      </c>
      <c r="E16" s="65">
        <v>6.31</v>
      </c>
      <c r="F16" s="67">
        <v>0</v>
      </c>
      <c r="G16" s="65" t="s">
        <v>188</v>
      </c>
      <c r="H16" s="69" t="s">
        <v>189</v>
      </c>
    </row>
    <row r="17" spans="2:8" s="43" customFormat="1" ht="84">
      <c r="B17" s="46" t="s">
        <v>185</v>
      </c>
      <c r="C17" s="35">
        <v>1602</v>
      </c>
      <c r="D17" s="36">
        <v>1.7</v>
      </c>
      <c r="E17" s="36">
        <v>5.57</v>
      </c>
      <c r="F17" s="36">
        <v>0</v>
      </c>
      <c r="G17" s="24" t="s">
        <v>186</v>
      </c>
      <c r="H17" s="54" t="s">
        <v>231</v>
      </c>
    </row>
    <row r="18" spans="2:10" ht="115.5">
      <c r="B18" s="64" t="s">
        <v>168</v>
      </c>
      <c r="C18" s="66">
        <v>1588</v>
      </c>
      <c r="D18" s="65">
        <v>1.5</v>
      </c>
      <c r="E18" s="65">
        <v>5.49</v>
      </c>
      <c r="F18" s="67">
        <v>2.4</v>
      </c>
      <c r="G18" s="65" t="s">
        <v>101</v>
      </c>
      <c r="H18" s="69"/>
      <c r="J18"/>
    </row>
    <row r="19" spans="2:8" s="43" customFormat="1" ht="115.5">
      <c r="B19" s="46" t="s">
        <v>169</v>
      </c>
      <c r="C19" s="35">
        <v>1632</v>
      </c>
      <c r="D19" s="36">
        <v>1.75</v>
      </c>
      <c r="E19" s="36">
        <v>5.74</v>
      </c>
      <c r="F19" s="36">
        <v>0</v>
      </c>
      <c r="G19" s="24" t="s">
        <v>101</v>
      </c>
      <c r="H19" s="54"/>
    </row>
    <row r="20" spans="2:8" s="31" customFormat="1" ht="14.25">
      <c r="B20" s="64" t="s">
        <v>6</v>
      </c>
      <c r="C20" s="66">
        <v>1652</v>
      </c>
      <c r="D20" s="65" t="s">
        <v>147</v>
      </c>
      <c r="E20" s="65" t="s">
        <v>175</v>
      </c>
      <c r="F20" s="67">
        <v>0</v>
      </c>
      <c r="G20" s="65" t="s">
        <v>176</v>
      </c>
      <c r="H20" s="69" t="s">
        <v>60</v>
      </c>
    </row>
    <row r="21" spans="2:10" ht="52.5">
      <c r="B21" s="46" t="s">
        <v>39</v>
      </c>
      <c r="C21" s="35">
        <v>1700</v>
      </c>
      <c r="D21" s="36">
        <v>1.85</v>
      </c>
      <c r="E21" s="36">
        <v>5.7</v>
      </c>
      <c r="F21" s="36">
        <v>1.5</v>
      </c>
      <c r="G21" s="24" t="s">
        <v>121</v>
      </c>
      <c r="H21" s="54" t="s">
        <v>215</v>
      </c>
      <c r="J21"/>
    </row>
    <row r="22" spans="2:10" ht="211.5" customHeight="1">
      <c r="B22" s="64" t="s">
        <v>7</v>
      </c>
      <c r="C22" s="66">
        <v>1654</v>
      </c>
      <c r="D22" s="65">
        <v>2</v>
      </c>
      <c r="E22" s="65">
        <v>5.86</v>
      </c>
      <c r="F22" s="67">
        <v>0</v>
      </c>
      <c r="G22" s="65" t="s">
        <v>38</v>
      </c>
      <c r="H22" s="69" t="s">
        <v>133</v>
      </c>
      <c r="J22"/>
    </row>
    <row r="23" spans="2:10" ht="183" customHeight="1">
      <c r="B23" s="46" t="s">
        <v>9</v>
      </c>
      <c r="C23" s="35">
        <v>1611</v>
      </c>
      <c r="D23" s="36">
        <v>1.8</v>
      </c>
      <c r="E23" s="36">
        <v>5.62</v>
      </c>
      <c r="F23" s="36">
        <v>0</v>
      </c>
      <c r="G23" s="24" t="s">
        <v>102</v>
      </c>
      <c r="H23" s="54" t="s">
        <v>232</v>
      </c>
      <c r="J23"/>
    </row>
    <row r="24" spans="2:10" ht="180" customHeight="1">
      <c r="B24" s="64" t="s">
        <v>8</v>
      </c>
      <c r="C24" s="66">
        <v>1653</v>
      </c>
      <c r="D24" s="65">
        <v>2</v>
      </c>
      <c r="E24" s="65">
        <v>5.86</v>
      </c>
      <c r="F24" s="67" t="s">
        <v>122</v>
      </c>
      <c r="G24" s="65" t="s">
        <v>38</v>
      </c>
      <c r="H24" s="69" t="s">
        <v>226</v>
      </c>
      <c r="J24"/>
    </row>
    <row r="25" spans="2:8" s="31" customFormat="1" ht="65.25" customHeight="1">
      <c r="B25" s="46" t="s">
        <v>23</v>
      </c>
      <c r="C25" s="35">
        <v>1609</v>
      </c>
      <c r="D25" s="36">
        <v>1.8</v>
      </c>
      <c r="E25" s="36">
        <v>5.61</v>
      </c>
      <c r="F25" s="36" t="s">
        <v>40</v>
      </c>
      <c r="G25" s="24" t="s">
        <v>225</v>
      </c>
      <c r="H25" s="54" t="s">
        <v>82</v>
      </c>
    </row>
    <row r="26" spans="2:10" ht="127.5" customHeight="1">
      <c r="B26" s="64" t="s">
        <v>2</v>
      </c>
      <c r="C26" s="66">
        <v>1650</v>
      </c>
      <c r="D26" s="65">
        <v>1.9</v>
      </c>
      <c r="E26" s="65">
        <v>5.84</v>
      </c>
      <c r="F26" s="67">
        <v>1.49</v>
      </c>
      <c r="G26" s="65" t="s">
        <v>158</v>
      </c>
      <c r="H26" s="69" t="s">
        <v>153</v>
      </c>
      <c r="J26"/>
    </row>
    <row r="27" spans="2:8" s="43" customFormat="1" ht="52.5" customHeight="1">
      <c r="B27" s="46" t="s">
        <v>194</v>
      </c>
      <c r="C27" s="35">
        <v>1634</v>
      </c>
      <c r="D27" s="36">
        <v>1.75</v>
      </c>
      <c r="E27" s="36">
        <v>5.75</v>
      </c>
      <c r="F27" s="36">
        <v>2.5</v>
      </c>
      <c r="G27" s="24" t="s">
        <v>195</v>
      </c>
      <c r="H27" s="54" t="s">
        <v>196</v>
      </c>
    </row>
    <row r="28" spans="2:8" s="43" customFormat="1" ht="88.5" customHeight="1">
      <c r="B28" s="64" t="s">
        <v>1</v>
      </c>
      <c r="C28" s="66">
        <v>1550</v>
      </c>
      <c r="D28" s="65">
        <v>1.46</v>
      </c>
      <c r="E28" s="65">
        <f>D28+3.81</f>
        <v>5.27</v>
      </c>
      <c r="F28" s="67">
        <v>0</v>
      </c>
      <c r="G28" s="65" t="s">
        <v>207</v>
      </c>
      <c r="H28" s="69" t="s">
        <v>208</v>
      </c>
    </row>
    <row r="29" spans="2:8" s="31" customFormat="1" ht="71.25" customHeight="1">
      <c r="B29" s="46" t="s">
        <v>41</v>
      </c>
      <c r="C29" s="35">
        <v>1626.9</v>
      </c>
      <c r="D29" s="36">
        <v>1.9</v>
      </c>
      <c r="E29" s="36">
        <v>5.71</v>
      </c>
      <c r="F29" s="36">
        <v>0</v>
      </c>
      <c r="G29" s="24" t="s">
        <v>57</v>
      </c>
      <c r="H29" s="54" t="s">
        <v>112</v>
      </c>
    </row>
    <row r="30" spans="2:10" ht="44.25" customHeight="1">
      <c r="B30" s="64" t="s">
        <v>11</v>
      </c>
      <c r="C30" s="66">
        <v>1876</v>
      </c>
      <c r="D30" s="65">
        <v>3.1</v>
      </c>
      <c r="E30" s="65">
        <v>6.92</v>
      </c>
      <c r="F30" s="67" t="s">
        <v>141</v>
      </c>
      <c r="G30" s="65" t="s">
        <v>103</v>
      </c>
      <c r="H30" s="69" t="s">
        <v>157</v>
      </c>
      <c r="J30"/>
    </row>
    <row r="31" spans="2:10" ht="21.75" thickBot="1">
      <c r="B31" s="60" t="s">
        <v>128</v>
      </c>
      <c r="C31" s="79">
        <v>1690</v>
      </c>
      <c r="D31" s="97">
        <v>2.2</v>
      </c>
      <c r="E31" s="97">
        <v>6.06</v>
      </c>
      <c r="F31" s="97">
        <v>0</v>
      </c>
      <c r="G31" s="98" t="str">
        <f>G30</f>
        <v>1,5% kredytu nie mniej niż 500 zł</v>
      </c>
      <c r="H31" s="99" t="s">
        <v>127</v>
      </c>
      <c r="J31"/>
    </row>
    <row r="32" spans="2:10" ht="14.25" customHeight="1">
      <c r="B32" s="39" t="s">
        <v>59</v>
      </c>
      <c r="C32" s="41"/>
      <c r="D32" s="40"/>
      <c r="J32"/>
    </row>
    <row r="33" ht="13.5" customHeight="1">
      <c r="J33"/>
    </row>
    <row r="34" spans="6:10" ht="20.25">
      <c r="F34" s="61"/>
      <c r="J34"/>
    </row>
    <row r="35" s="43" customFormat="1" ht="20.25">
      <c r="F35" s="61"/>
    </row>
    <row r="36" spans="6:10" ht="20.25">
      <c r="F36" s="61"/>
      <c r="J36"/>
    </row>
    <row r="37" spans="8:10" ht="20.25">
      <c r="H37" s="61"/>
      <c r="J37"/>
    </row>
    <row r="38" spans="8:10" ht="20.25">
      <c r="H38" s="61"/>
      <c r="J38"/>
    </row>
    <row r="39" ht="20.25">
      <c r="C39" s="16"/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0"/>
  <sheetViews>
    <sheetView showGridLines="0" zoomScalePageLayoutView="0" workbookViewId="0" topLeftCell="A10">
      <selection activeCell="B10" sqref="B10"/>
    </sheetView>
  </sheetViews>
  <sheetFormatPr defaultColWidth="8.796875" defaultRowHeight="14.25"/>
  <cols>
    <col min="1" max="1" width="3" style="16" customWidth="1"/>
    <col min="2" max="2" width="17.19921875" style="0" customWidth="1"/>
    <col min="4" max="4" width="8.8984375" style="0" customWidth="1"/>
    <col min="5" max="5" width="14.5" style="0" customWidth="1"/>
    <col min="6" max="6" width="8.59765625" style="0" customWidth="1"/>
    <col min="7" max="7" width="27.19921875" style="0" customWidth="1"/>
  </cols>
  <sheetData>
    <row r="1" s="16" customFormat="1" ht="15" thickBot="1"/>
    <row r="2" spans="2:7" ht="54.75" customHeight="1" thickBot="1">
      <c r="B2" s="104" t="s">
        <v>73</v>
      </c>
      <c r="C2" s="105"/>
      <c r="D2" s="105"/>
      <c r="E2" s="105"/>
      <c r="F2" s="105"/>
      <c r="G2" s="106"/>
    </row>
    <row r="3" spans="2:7" ht="39" customHeight="1" thickBot="1">
      <c r="B3" s="8" t="s">
        <v>28</v>
      </c>
      <c r="C3" s="78" t="s">
        <v>29</v>
      </c>
      <c r="D3" s="9" t="s">
        <v>30</v>
      </c>
      <c r="E3" s="78" t="s">
        <v>31</v>
      </c>
      <c r="F3" s="9" t="s">
        <v>32</v>
      </c>
      <c r="G3" s="18" t="s">
        <v>43</v>
      </c>
    </row>
    <row r="4" spans="2:7" ht="36.75" customHeight="1">
      <c r="B4" s="64" t="s">
        <v>69</v>
      </c>
      <c r="C4" s="66">
        <v>1412</v>
      </c>
      <c r="D4" s="65">
        <v>3.9</v>
      </c>
      <c r="E4" s="65">
        <v>4.06</v>
      </c>
      <c r="F4" s="67">
        <v>0</v>
      </c>
      <c r="G4" s="65" t="s">
        <v>211</v>
      </c>
    </row>
    <row r="5" spans="2:7" s="16" customFormat="1" ht="39" customHeight="1">
      <c r="B5" s="46" t="s">
        <v>52</v>
      </c>
      <c r="C5" s="35">
        <v>1252</v>
      </c>
      <c r="D5" s="36">
        <v>2.9</v>
      </c>
      <c r="E5" s="36">
        <v>3.06</v>
      </c>
      <c r="F5" s="36">
        <v>0.6</v>
      </c>
      <c r="G5" s="24" t="s">
        <v>119</v>
      </c>
    </row>
    <row r="6" spans="2:7" ht="23.25" customHeight="1">
      <c r="B6" s="64" t="s">
        <v>23</v>
      </c>
      <c r="C6" s="66">
        <v>1265</v>
      </c>
      <c r="D6" s="65">
        <v>2.8</v>
      </c>
      <c r="E6" s="65">
        <v>2.95</v>
      </c>
      <c r="F6" s="67" t="s">
        <v>110</v>
      </c>
      <c r="G6" s="65" t="s">
        <v>84</v>
      </c>
    </row>
    <row r="7" spans="2:7" ht="173.25" customHeight="1">
      <c r="B7" s="46" t="s">
        <v>44</v>
      </c>
      <c r="C7" s="35">
        <v>1404</v>
      </c>
      <c r="D7" s="36">
        <v>3.8</v>
      </c>
      <c r="E7" s="36">
        <v>3.91</v>
      </c>
      <c r="F7" s="36">
        <v>0</v>
      </c>
      <c r="G7" s="24" t="s">
        <v>134</v>
      </c>
    </row>
    <row r="8" spans="2:7" ht="127.5" customHeight="1">
      <c r="B8" s="64" t="s">
        <v>45</v>
      </c>
      <c r="C8" s="66">
        <v>1404</v>
      </c>
      <c r="D8" s="65">
        <v>3.8</v>
      </c>
      <c r="E8" s="65">
        <v>3.91</v>
      </c>
      <c r="F8" s="67" t="s">
        <v>123</v>
      </c>
      <c r="G8" s="65" t="s">
        <v>226</v>
      </c>
    </row>
    <row r="9" spans="2:7" s="23" customFormat="1" ht="36.75" customHeight="1" thickBot="1">
      <c r="B9" s="60" t="s">
        <v>11</v>
      </c>
      <c r="C9" s="79">
        <v>1574</v>
      </c>
      <c r="D9" s="97">
        <v>4.3</v>
      </c>
      <c r="E9" s="97">
        <v>4.45</v>
      </c>
      <c r="F9" s="97">
        <v>1.5</v>
      </c>
      <c r="G9" s="98" t="s">
        <v>150</v>
      </c>
    </row>
    <row r="10" spans="2:3" ht="15" customHeight="1">
      <c r="B10" s="39" t="s">
        <v>59</v>
      </c>
      <c r="C10" s="1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1"/>
  <sheetViews>
    <sheetView showGridLines="0" workbookViewId="0" topLeftCell="A1">
      <selection activeCell="P37" sqref="P37"/>
    </sheetView>
  </sheetViews>
  <sheetFormatPr defaultColWidth="8.796875" defaultRowHeight="14.25"/>
  <cols>
    <col min="1" max="1" width="3" style="16" customWidth="1"/>
    <col min="2" max="2" width="13.09765625" style="0" customWidth="1"/>
    <col min="3" max="3" width="10.5" style="0" customWidth="1"/>
    <col min="4" max="4" width="11.8984375" style="0" customWidth="1"/>
    <col min="5" max="5" width="11.09765625" style="0" customWidth="1"/>
    <col min="6" max="6" width="14" style="0" customWidth="1"/>
    <col min="7" max="7" width="30.09765625" style="0" customWidth="1"/>
    <col min="9" max="9" width="13.5" style="0" customWidth="1"/>
    <col min="14" max="14" width="21.59765625" style="0" customWidth="1"/>
  </cols>
  <sheetData>
    <row r="1" s="16" customFormat="1" ht="15" thickBot="1"/>
    <row r="2" spans="2:14" ht="48.75" customHeight="1" thickBot="1">
      <c r="B2" s="104" t="s">
        <v>76</v>
      </c>
      <c r="C2" s="105"/>
      <c r="D2" s="105"/>
      <c r="E2" s="105"/>
      <c r="F2" s="105"/>
      <c r="G2" s="106"/>
      <c r="I2" s="104" t="s">
        <v>180</v>
      </c>
      <c r="J2" s="105"/>
      <c r="K2" s="105"/>
      <c r="L2" s="105"/>
      <c r="M2" s="105"/>
      <c r="N2" s="106"/>
    </row>
    <row r="3" spans="2:14" ht="33" thickBot="1">
      <c r="B3" s="21" t="s">
        <v>28</v>
      </c>
      <c r="C3" s="22" t="s">
        <v>29</v>
      </c>
      <c r="D3" s="21" t="s">
        <v>75</v>
      </c>
      <c r="E3" s="22" t="s">
        <v>74</v>
      </c>
      <c r="F3" s="21" t="s">
        <v>32</v>
      </c>
      <c r="G3" s="100" t="s">
        <v>55</v>
      </c>
      <c r="I3" s="21" t="s">
        <v>28</v>
      </c>
      <c r="J3" s="22" t="s">
        <v>29</v>
      </c>
      <c r="K3" s="21" t="s">
        <v>75</v>
      </c>
      <c r="L3" s="22" t="s">
        <v>74</v>
      </c>
      <c r="M3" s="21" t="s">
        <v>32</v>
      </c>
      <c r="N3" s="100" t="s">
        <v>55</v>
      </c>
    </row>
    <row r="4" spans="2:14" ht="33.75" customHeight="1" thickBot="1">
      <c r="B4" s="45" t="s">
        <v>17</v>
      </c>
      <c r="C4" s="68">
        <v>1300</v>
      </c>
      <c r="D4" s="65">
        <v>2.4</v>
      </c>
      <c r="E4" s="68">
        <v>3.23</v>
      </c>
      <c r="F4" s="65">
        <v>0</v>
      </c>
      <c r="G4" s="65" t="s">
        <v>211</v>
      </c>
      <c r="I4" s="60" t="s">
        <v>173</v>
      </c>
      <c r="J4" s="79">
        <v>1448</v>
      </c>
      <c r="K4" s="97">
        <v>1.99</v>
      </c>
      <c r="L4" s="97">
        <v>4.34</v>
      </c>
      <c r="M4" s="97">
        <v>0</v>
      </c>
      <c r="N4" s="98" t="s">
        <v>174</v>
      </c>
    </row>
    <row r="5" spans="2:7" ht="31.5">
      <c r="B5" s="46" t="s">
        <v>52</v>
      </c>
      <c r="C5" s="35">
        <v>1527</v>
      </c>
      <c r="D5" s="36">
        <v>3.5</v>
      </c>
      <c r="E5" s="36">
        <v>4.33</v>
      </c>
      <c r="F5" s="36">
        <v>0.6</v>
      </c>
      <c r="G5" s="24" t="s">
        <v>119</v>
      </c>
    </row>
    <row r="6" spans="2:7" s="31" customFormat="1" ht="14.25">
      <c r="B6" s="64" t="s">
        <v>19</v>
      </c>
      <c r="C6" s="66">
        <v>1505</v>
      </c>
      <c r="D6" s="65">
        <v>3.3</v>
      </c>
      <c r="E6" s="65">
        <v>4.44</v>
      </c>
      <c r="F6" s="67">
        <v>1.5</v>
      </c>
      <c r="G6" s="65" t="s">
        <v>58</v>
      </c>
    </row>
    <row r="7" spans="2:7" ht="46.5" customHeight="1">
      <c r="B7" s="46" t="s">
        <v>0</v>
      </c>
      <c r="C7" s="35" t="s">
        <v>286</v>
      </c>
      <c r="D7" s="36" t="s">
        <v>284</v>
      </c>
      <c r="E7" s="36" t="s">
        <v>285</v>
      </c>
      <c r="F7" s="36">
        <v>0</v>
      </c>
      <c r="G7" s="24" t="s">
        <v>287</v>
      </c>
    </row>
    <row r="8" spans="2:7" ht="96" customHeight="1">
      <c r="B8" s="64" t="s">
        <v>56</v>
      </c>
      <c r="C8" s="66" t="s">
        <v>200</v>
      </c>
      <c r="D8" s="65" t="s">
        <v>201</v>
      </c>
      <c r="E8" s="65" t="s">
        <v>202</v>
      </c>
      <c r="F8" s="67">
        <v>0</v>
      </c>
      <c r="G8" s="65" t="s">
        <v>155</v>
      </c>
    </row>
    <row r="9" spans="2:7" ht="46.5" customHeight="1">
      <c r="B9" s="46" t="s">
        <v>90</v>
      </c>
      <c r="C9" s="35">
        <v>1788</v>
      </c>
      <c r="D9" s="36">
        <v>4.7</v>
      </c>
      <c r="E9" s="36">
        <v>5.42</v>
      </c>
      <c r="F9" s="36">
        <v>0</v>
      </c>
      <c r="G9" s="24">
        <v>0</v>
      </c>
    </row>
    <row r="10" spans="2:7" s="43" customFormat="1" ht="67.5" customHeight="1">
      <c r="B10" s="64" t="s">
        <v>148</v>
      </c>
      <c r="C10" s="66">
        <v>1338</v>
      </c>
      <c r="D10" s="65" t="s">
        <v>227</v>
      </c>
      <c r="E10" s="65" t="s">
        <v>228</v>
      </c>
      <c r="F10" s="67" t="s">
        <v>198</v>
      </c>
      <c r="G10" s="65" t="s">
        <v>199</v>
      </c>
    </row>
    <row r="11" spans="2:7" ht="161.25" customHeight="1">
      <c r="B11" s="46" t="s">
        <v>7</v>
      </c>
      <c r="C11" s="35">
        <v>1388</v>
      </c>
      <c r="D11" s="36">
        <v>3</v>
      </c>
      <c r="E11" s="36">
        <v>3.9</v>
      </c>
      <c r="F11" s="36">
        <v>0</v>
      </c>
      <c r="G11" s="24" t="s">
        <v>134</v>
      </c>
    </row>
    <row r="12" spans="2:7" ht="121.5" customHeight="1">
      <c r="B12" s="64" t="s">
        <v>8</v>
      </c>
      <c r="C12" s="66">
        <v>1376</v>
      </c>
      <c r="D12" s="65">
        <v>3</v>
      </c>
      <c r="E12" s="65">
        <v>3.6</v>
      </c>
      <c r="F12" s="67" t="s">
        <v>122</v>
      </c>
      <c r="G12" s="65" t="s">
        <v>226</v>
      </c>
    </row>
    <row r="13" spans="2:7" ht="31.5">
      <c r="B13" s="46" t="s">
        <v>23</v>
      </c>
      <c r="C13" s="35">
        <v>1333</v>
      </c>
      <c r="D13" s="36">
        <v>2.6</v>
      </c>
      <c r="E13" s="36">
        <v>3.49</v>
      </c>
      <c r="F13" s="36" t="s">
        <v>40</v>
      </c>
      <c r="G13" s="24" t="s">
        <v>107</v>
      </c>
    </row>
    <row r="14" spans="2:7" ht="73.5">
      <c r="B14" s="46" t="s">
        <v>1</v>
      </c>
      <c r="C14" s="35">
        <v>1264</v>
      </c>
      <c r="D14" s="36">
        <v>2.25</v>
      </c>
      <c r="E14" s="36">
        <f>D14+0.889</f>
        <v>3.1390000000000002</v>
      </c>
      <c r="F14" s="36">
        <v>0</v>
      </c>
      <c r="G14" s="24" t="s">
        <v>152</v>
      </c>
    </row>
    <row r="15" spans="2:7" ht="31.5">
      <c r="B15" s="64" t="s">
        <v>11</v>
      </c>
      <c r="C15" s="66">
        <v>1608</v>
      </c>
      <c r="D15" s="65">
        <v>3.25</v>
      </c>
      <c r="E15" s="65">
        <v>4.64</v>
      </c>
      <c r="F15" s="67">
        <v>1.5</v>
      </c>
      <c r="G15" s="65" t="s">
        <v>150</v>
      </c>
    </row>
    <row r="16" spans="2:7" ht="39" customHeight="1" thickBot="1">
      <c r="B16" s="60" t="s">
        <v>26</v>
      </c>
      <c r="C16" s="79">
        <v>1305</v>
      </c>
      <c r="D16" s="97">
        <v>2.6</v>
      </c>
      <c r="E16" s="97">
        <v>3.35</v>
      </c>
      <c r="F16" s="97">
        <v>0</v>
      </c>
      <c r="G16" s="98" t="s">
        <v>132</v>
      </c>
    </row>
    <row r="17" ht="69" customHeight="1"/>
    <row r="18" s="43" customFormat="1" ht="25.5" customHeight="1"/>
    <row r="19" s="43" customFormat="1" ht="100.5" customHeight="1"/>
    <row r="20" spans="3:4" ht="15">
      <c r="C20" s="49"/>
      <c r="D20" s="42"/>
    </row>
    <row r="21" ht="14.25">
      <c r="D21" s="17"/>
    </row>
  </sheetData>
  <sheetProtection/>
  <mergeCells count="2">
    <mergeCell ref="B2:G2"/>
    <mergeCell ref="I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7"/>
  <sheetViews>
    <sheetView showGridLines="0" zoomScalePageLayoutView="0" workbookViewId="0" topLeftCell="A1">
      <selection activeCell="I42" sqref="I42"/>
    </sheetView>
  </sheetViews>
  <sheetFormatPr defaultColWidth="8.796875" defaultRowHeight="14.25"/>
  <cols>
    <col min="1" max="1" width="3" style="16" customWidth="1"/>
    <col min="2" max="2" width="10.69921875" style="0" customWidth="1"/>
    <col min="5" max="5" width="12.59765625" style="0" customWidth="1"/>
    <col min="7" max="7" width="18" style="0" customWidth="1"/>
    <col min="8" max="8" width="24.09765625" style="0" customWidth="1"/>
    <col min="11" max="11" width="9" style="1" customWidth="1"/>
    <col min="12" max="12" width="9" style="62" customWidth="1"/>
  </cols>
  <sheetData>
    <row r="1" spans="11:12" s="16" customFormat="1" ht="15" thickBot="1">
      <c r="K1" s="1"/>
      <c r="L1" s="62"/>
    </row>
    <row r="2" spans="2:8" ht="40.5" customHeight="1">
      <c r="B2" s="107" t="s">
        <v>46</v>
      </c>
      <c r="C2" s="108"/>
      <c r="D2" s="108"/>
      <c r="E2" s="108"/>
      <c r="F2" s="108"/>
      <c r="G2" s="108"/>
      <c r="H2" s="109"/>
    </row>
    <row r="3" spans="2:8" ht="15" thickBot="1">
      <c r="B3" s="110" t="s">
        <v>47</v>
      </c>
      <c r="C3" s="111"/>
      <c r="D3" s="111"/>
      <c r="E3" s="111"/>
      <c r="F3" s="111"/>
      <c r="G3" s="111"/>
      <c r="H3" s="112"/>
    </row>
    <row r="4" spans="2:12" ht="53.25" customHeight="1" thickBot="1">
      <c r="B4" s="8" t="s">
        <v>28</v>
      </c>
      <c r="C4" s="9" t="s">
        <v>48</v>
      </c>
      <c r="D4" s="78" t="s">
        <v>49</v>
      </c>
      <c r="E4" s="9" t="s">
        <v>30</v>
      </c>
      <c r="F4" s="78" t="s">
        <v>74</v>
      </c>
      <c r="G4" s="9" t="s">
        <v>32</v>
      </c>
      <c r="H4" s="18" t="s">
        <v>51</v>
      </c>
      <c r="K4"/>
      <c r="L4"/>
    </row>
    <row r="5" spans="2:8" s="16" customFormat="1" ht="51" customHeight="1">
      <c r="B5" s="45" t="s">
        <v>17</v>
      </c>
      <c r="C5" s="68">
        <v>1083</v>
      </c>
      <c r="D5" s="65">
        <v>1563</v>
      </c>
      <c r="E5" s="68">
        <v>1.8</v>
      </c>
      <c r="F5" s="65">
        <v>5.62</v>
      </c>
      <c r="G5" s="65">
        <v>0</v>
      </c>
      <c r="H5" s="56" t="s">
        <v>211</v>
      </c>
    </row>
    <row r="6" spans="2:8" s="16" customFormat="1" ht="66.75" customHeight="1">
      <c r="B6" s="44" t="s">
        <v>96</v>
      </c>
      <c r="C6" s="15">
        <v>1517</v>
      </c>
      <c r="D6" s="52">
        <v>1852</v>
      </c>
      <c r="E6" s="12">
        <v>2.4</v>
      </c>
      <c r="F6" s="10">
        <v>6.26</v>
      </c>
      <c r="G6" s="48">
        <v>2</v>
      </c>
      <c r="H6" s="55" t="s">
        <v>105</v>
      </c>
    </row>
    <row r="7" spans="2:12" ht="101.25" customHeight="1">
      <c r="B7" s="45" t="s">
        <v>77</v>
      </c>
      <c r="C7" s="68">
        <v>1188</v>
      </c>
      <c r="D7" s="65">
        <v>1558</v>
      </c>
      <c r="E7" s="68" t="s">
        <v>78</v>
      </c>
      <c r="F7" s="65" t="s">
        <v>177</v>
      </c>
      <c r="G7" s="65" t="s">
        <v>149</v>
      </c>
      <c r="H7" s="56" t="s">
        <v>106</v>
      </c>
      <c r="K7"/>
      <c r="L7"/>
    </row>
    <row r="8" spans="2:12" ht="78.75" customHeight="1">
      <c r="B8" s="44" t="s">
        <v>52</v>
      </c>
      <c r="C8" s="15">
        <v>1338</v>
      </c>
      <c r="D8" s="52">
        <v>1797</v>
      </c>
      <c r="E8" s="12" t="s">
        <v>238</v>
      </c>
      <c r="F8" s="10" t="s">
        <v>239</v>
      </c>
      <c r="G8" s="48">
        <v>2</v>
      </c>
      <c r="H8" s="55" t="s">
        <v>120</v>
      </c>
      <c r="K8"/>
      <c r="L8"/>
    </row>
    <row r="9" spans="2:12" ht="52.5">
      <c r="B9" s="45" t="s">
        <v>53</v>
      </c>
      <c r="C9" s="68">
        <v>1058</v>
      </c>
      <c r="D9" s="65">
        <v>1744</v>
      </c>
      <c r="E9" s="68">
        <v>2.5</v>
      </c>
      <c r="F9" s="65">
        <v>6.36</v>
      </c>
      <c r="G9" s="65">
        <v>2.5</v>
      </c>
      <c r="H9" s="56" t="s">
        <v>179</v>
      </c>
      <c r="K9"/>
      <c r="L9"/>
    </row>
    <row r="10" spans="2:8" s="16" customFormat="1" ht="85.5" customHeight="1">
      <c r="B10" s="44" t="s">
        <v>54</v>
      </c>
      <c r="C10" s="57">
        <v>1194.88</v>
      </c>
      <c r="D10" s="52">
        <v>1629.49</v>
      </c>
      <c r="E10" s="12" t="s">
        <v>88</v>
      </c>
      <c r="F10" s="10" t="s">
        <v>217</v>
      </c>
      <c r="G10" s="48" t="s">
        <v>89</v>
      </c>
      <c r="H10" s="55" t="s">
        <v>98</v>
      </c>
    </row>
    <row r="11" spans="2:8" s="16" customFormat="1" ht="124.5" customHeight="1">
      <c r="B11" s="45" t="s">
        <v>36</v>
      </c>
      <c r="C11" s="68">
        <v>957</v>
      </c>
      <c r="D11" s="65">
        <v>1643</v>
      </c>
      <c r="E11" s="68">
        <v>1.99</v>
      </c>
      <c r="F11" s="65">
        <v>5.8</v>
      </c>
      <c r="G11" s="65" t="s">
        <v>40</v>
      </c>
      <c r="H11" s="56" t="s">
        <v>223</v>
      </c>
    </row>
    <row r="12" spans="2:12" ht="117" customHeight="1">
      <c r="B12" s="44" t="s">
        <v>86</v>
      </c>
      <c r="C12" s="15">
        <v>970</v>
      </c>
      <c r="D12" s="52">
        <v>1663</v>
      </c>
      <c r="E12" s="12">
        <v>2</v>
      </c>
      <c r="F12" s="10">
        <v>5.82</v>
      </c>
      <c r="G12" s="48" t="s">
        <v>161</v>
      </c>
      <c r="H12" s="55" t="s">
        <v>144</v>
      </c>
      <c r="K12"/>
      <c r="L12"/>
    </row>
    <row r="13" spans="2:8" s="23" customFormat="1" ht="104.25" customHeight="1">
      <c r="B13" s="45" t="s">
        <v>13</v>
      </c>
      <c r="C13" s="68">
        <v>940</v>
      </c>
      <c r="D13" s="65">
        <v>1617</v>
      </c>
      <c r="E13" s="68">
        <v>1.8</v>
      </c>
      <c r="F13" s="65">
        <v>5.65</v>
      </c>
      <c r="G13" s="65" t="s">
        <v>145</v>
      </c>
      <c r="H13" s="56" t="s">
        <v>204</v>
      </c>
    </row>
    <row r="14" spans="2:12" ht="157.5">
      <c r="B14" s="44" t="s">
        <v>90</v>
      </c>
      <c r="C14" s="15">
        <v>1105</v>
      </c>
      <c r="D14" s="52">
        <v>1662</v>
      </c>
      <c r="E14" s="12" t="s">
        <v>190</v>
      </c>
      <c r="F14" s="10" t="s">
        <v>191</v>
      </c>
      <c r="G14" s="48">
        <v>0</v>
      </c>
      <c r="H14" s="55" t="s">
        <v>189</v>
      </c>
      <c r="K14"/>
      <c r="L14"/>
    </row>
    <row r="15" spans="2:8" s="16" customFormat="1" ht="64.5" customHeight="1">
      <c r="B15" s="45" t="s">
        <v>12</v>
      </c>
      <c r="C15" s="68">
        <v>1010</v>
      </c>
      <c r="D15" s="65">
        <v>1698</v>
      </c>
      <c r="E15" s="68">
        <v>1.85</v>
      </c>
      <c r="F15" s="65">
        <v>5.7</v>
      </c>
      <c r="G15" s="65">
        <v>1.5</v>
      </c>
      <c r="H15" s="56" t="s">
        <v>215</v>
      </c>
    </row>
    <row r="16" spans="2:8" s="43" customFormat="1" ht="220.5">
      <c r="B16" s="44" t="s">
        <v>7</v>
      </c>
      <c r="C16" s="15">
        <v>977</v>
      </c>
      <c r="D16" s="52">
        <v>1653.6224201354376</v>
      </c>
      <c r="E16" s="12">
        <v>2</v>
      </c>
      <c r="F16" s="10">
        <v>5.86</v>
      </c>
      <c r="G16" s="48">
        <v>0</v>
      </c>
      <c r="H16" s="55" t="s">
        <v>133</v>
      </c>
    </row>
    <row r="17" spans="2:12" ht="94.5">
      <c r="B17" s="45" t="s">
        <v>9</v>
      </c>
      <c r="C17" s="68">
        <v>925</v>
      </c>
      <c r="D17" s="65">
        <v>1611</v>
      </c>
      <c r="E17" s="68">
        <v>1.8</v>
      </c>
      <c r="F17" s="65">
        <v>5.62</v>
      </c>
      <c r="G17" s="65">
        <v>0</v>
      </c>
      <c r="H17" s="56" t="s">
        <v>233</v>
      </c>
      <c r="K17"/>
      <c r="L17"/>
    </row>
    <row r="18" spans="2:8" s="23" customFormat="1" ht="189">
      <c r="B18" s="44" t="s">
        <v>8</v>
      </c>
      <c r="C18" s="15">
        <v>977</v>
      </c>
      <c r="D18" s="52">
        <v>1653</v>
      </c>
      <c r="E18" s="12">
        <v>2</v>
      </c>
      <c r="F18" s="10">
        <v>5.86</v>
      </c>
      <c r="G18" s="48" t="s">
        <v>122</v>
      </c>
      <c r="H18" s="55" t="s">
        <v>226</v>
      </c>
    </row>
    <row r="19" spans="2:12" ht="114.75" customHeight="1">
      <c r="B19" s="45" t="s">
        <v>2</v>
      </c>
      <c r="C19" s="68">
        <v>1165</v>
      </c>
      <c r="D19" s="65">
        <v>1531</v>
      </c>
      <c r="E19" s="68">
        <v>1.9</v>
      </c>
      <c r="F19" s="65">
        <v>5.84</v>
      </c>
      <c r="G19" s="65">
        <v>1.49</v>
      </c>
      <c r="H19" s="56" t="s">
        <v>153</v>
      </c>
      <c r="K19"/>
      <c r="L19"/>
    </row>
    <row r="20" spans="2:12" ht="21">
      <c r="B20" s="44" t="s">
        <v>24</v>
      </c>
      <c r="C20" s="15">
        <v>916</v>
      </c>
      <c r="D20" s="52">
        <v>1602</v>
      </c>
      <c r="E20" s="12">
        <v>1.75</v>
      </c>
      <c r="F20" s="10">
        <v>5.57</v>
      </c>
      <c r="G20" s="48">
        <v>2.5</v>
      </c>
      <c r="H20" s="55" t="s">
        <v>197</v>
      </c>
      <c r="K20"/>
      <c r="L20"/>
    </row>
    <row r="21" spans="2:12" ht="84">
      <c r="B21" s="45" t="s">
        <v>1</v>
      </c>
      <c r="C21" s="73">
        <v>894.99</v>
      </c>
      <c r="D21" s="53">
        <v>1592.63</v>
      </c>
      <c r="E21" s="68">
        <v>1.66</v>
      </c>
      <c r="F21" s="65">
        <f>3.85+E21</f>
        <v>5.51</v>
      </c>
      <c r="G21" s="65">
        <v>0</v>
      </c>
      <c r="H21" s="56" t="s">
        <v>206</v>
      </c>
      <c r="K21"/>
      <c r="L21"/>
    </row>
    <row r="22" spans="2:12" ht="62.25" customHeight="1" thickBot="1">
      <c r="B22" s="85" t="s">
        <v>41</v>
      </c>
      <c r="C22" s="95">
        <v>940.9</v>
      </c>
      <c r="D22" s="96">
        <v>1626.9</v>
      </c>
      <c r="E22" s="88">
        <v>1.9</v>
      </c>
      <c r="F22" s="89">
        <v>5.71</v>
      </c>
      <c r="G22" s="90">
        <v>0</v>
      </c>
      <c r="H22" s="91" t="s">
        <v>114</v>
      </c>
      <c r="K22"/>
      <c r="L22"/>
    </row>
    <row r="23" spans="7:12" ht="14.25">
      <c r="G23" s="1"/>
      <c r="H23" s="62"/>
      <c r="K23"/>
      <c r="L23"/>
    </row>
    <row r="24" spans="2:12" ht="14.25">
      <c r="B24" s="13" t="s">
        <v>59</v>
      </c>
      <c r="G24" s="1"/>
      <c r="H24" s="62"/>
      <c r="K24"/>
      <c r="L24"/>
    </row>
    <row r="25" spans="2:12" ht="14.25">
      <c r="B25" s="13" t="s">
        <v>95</v>
      </c>
      <c r="G25" s="1"/>
      <c r="H25" s="62"/>
      <c r="K25"/>
      <c r="L25"/>
    </row>
    <row r="26" spans="7:12" ht="14.25">
      <c r="G26" s="1"/>
      <c r="H26" s="62"/>
      <c r="K26"/>
      <c r="L26"/>
    </row>
    <row r="27" spans="7:12" ht="14.25">
      <c r="G27" s="1"/>
      <c r="H27" s="62"/>
      <c r="K27"/>
      <c r="L2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PageLayoutView="0" workbookViewId="0" topLeftCell="A1">
      <selection activeCell="I25" sqref="I25"/>
    </sheetView>
  </sheetViews>
  <sheetFormatPr defaultColWidth="8.796875" defaultRowHeight="14.25"/>
  <cols>
    <col min="1" max="1" width="3" style="16" customWidth="1"/>
    <col min="2" max="2" width="10.09765625" style="0" customWidth="1"/>
    <col min="5" max="5" width="11.19921875" style="0" customWidth="1"/>
    <col min="6" max="6" width="14" style="0" customWidth="1"/>
    <col min="8" max="8" width="28.3984375" style="0" customWidth="1"/>
    <col min="9" max="9" width="11" style="0" customWidth="1"/>
  </cols>
  <sheetData>
    <row r="1" s="16" customFormat="1" ht="15" thickBot="1"/>
    <row r="2" spans="2:8" s="16" customFormat="1" ht="38.25" customHeight="1">
      <c r="B2" s="107" t="s">
        <v>46</v>
      </c>
      <c r="C2" s="108"/>
      <c r="D2" s="108"/>
      <c r="E2" s="108"/>
      <c r="F2" s="108"/>
      <c r="G2" s="108"/>
      <c r="H2" s="109"/>
    </row>
    <row r="3" spans="2:8" s="16" customFormat="1" ht="18" customHeight="1" thickBot="1">
      <c r="B3" s="113" t="s">
        <v>72</v>
      </c>
      <c r="C3" s="114"/>
      <c r="D3" s="114"/>
      <c r="E3" s="114"/>
      <c r="F3" s="114"/>
      <c r="G3" s="114"/>
      <c r="H3" s="115"/>
    </row>
    <row r="4" spans="2:8" ht="63.75" thickBot="1">
      <c r="B4" s="8" t="s">
        <v>28</v>
      </c>
      <c r="C4" s="9" t="s">
        <v>48</v>
      </c>
      <c r="D4" s="78" t="s">
        <v>49</v>
      </c>
      <c r="E4" s="9" t="s">
        <v>30</v>
      </c>
      <c r="F4" s="78" t="s">
        <v>74</v>
      </c>
      <c r="G4" s="9" t="s">
        <v>32</v>
      </c>
      <c r="H4" s="18" t="s">
        <v>51</v>
      </c>
    </row>
    <row r="5" spans="2:8" ht="61.5" customHeight="1">
      <c r="B5" s="64" t="s">
        <v>17</v>
      </c>
      <c r="C5" s="66">
        <v>1208</v>
      </c>
      <c r="D5" s="65">
        <v>1703</v>
      </c>
      <c r="E5" s="65">
        <v>2</v>
      </c>
      <c r="F5" s="67">
        <v>5.82</v>
      </c>
      <c r="G5" s="65">
        <v>0</v>
      </c>
      <c r="H5" s="69" t="s">
        <v>212</v>
      </c>
    </row>
    <row r="6" spans="2:8" s="16" customFormat="1" ht="54.75" customHeight="1">
      <c r="B6" s="46" t="s">
        <v>96</v>
      </c>
      <c r="C6" s="35">
        <v>1955</v>
      </c>
      <c r="D6" s="63">
        <v>2856</v>
      </c>
      <c r="E6" s="36">
        <v>2.6</v>
      </c>
      <c r="F6" s="36">
        <v>6.46</v>
      </c>
      <c r="G6" s="24">
        <v>2</v>
      </c>
      <c r="H6" s="54" t="s">
        <v>108</v>
      </c>
    </row>
    <row r="7" spans="2:8" s="16" customFormat="1" ht="90" customHeight="1">
      <c r="B7" s="64" t="s">
        <v>77</v>
      </c>
      <c r="C7" s="66">
        <v>1485</v>
      </c>
      <c r="D7" s="53">
        <v>1947</v>
      </c>
      <c r="E7" s="65" t="s">
        <v>78</v>
      </c>
      <c r="F7" s="67" t="s">
        <v>177</v>
      </c>
      <c r="G7" s="65" t="s">
        <v>149</v>
      </c>
      <c r="H7" s="69" t="s">
        <v>97</v>
      </c>
    </row>
    <row r="8" spans="2:8" s="71" customFormat="1" ht="90" customHeight="1">
      <c r="B8" s="46" t="s">
        <v>52</v>
      </c>
      <c r="C8" s="35">
        <v>1401</v>
      </c>
      <c r="D8" s="63">
        <v>2223</v>
      </c>
      <c r="E8" s="36" t="s">
        <v>240</v>
      </c>
      <c r="F8" s="36" t="s">
        <v>241</v>
      </c>
      <c r="G8" s="24">
        <v>2</v>
      </c>
      <c r="H8" s="54" t="s">
        <v>120</v>
      </c>
    </row>
    <row r="9" spans="2:8" s="16" customFormat="1" ht="95.25" customHeight="1">
      <c r="B9" s="64" t="s">
        <v>36</v>
      </c>
      <c r="C9" s="66">
        <v>1286</v>
      </c>
      <c r="D9" s="53">
        <v>2144</v>
      </c>
      <c r="E9" s="65">
        <v>2.39</v>
      </c>
      <c r="F9" s="67">
        <v>6.2</v>
      </c>
      <c r="G9" s="65" t="s">
        <v>40</v>
      </c>
      <c r="H9" s="69" t="s">
        <v>224</v>
      </c>
    </row>
    <row r="10" spans="2:8" ht="84">
      <c r="B10" s="46" t="s">
        <v>13</v>
      </c>
      <c r="C10" s="35">
        <v>1319</v>
      </c>
      <c r="D10" s="63">
        <v>2181</v>
      </c>
      <c r="E10" s="36">
        <v>2.32</v>
      </c>
      <c r="F10" s="36">
        <v>6.17</v>
      </c>
      <c r="G10" s="24">
        <v>2</v>
      </c>
      <c r="H10" s="54" t="s">
        <v>163</v>
      </c>
    </row>
    <row r="11" spans="2:8" s="16" customFormat="1" ht="76.5" customHeight="1">
      <c r="B11" s="64" t="s">
        <v>91</v>
      </c>
      <c r="C11" s="66">
        <v>1382</v>
      </c>
      <c r="D11" s="53">
        <v>2239</v>
      </c>
      <c r="E11" s="65" t="s">
        <v>190</v>
      </c>
      <c r="F11" s="67" t="s">
        <v>191</v>
      </c>
      <c r="G11" s="65">
        <v>0</v>
      </c>
      <c r="H11" s="69" t="s">
        <v>189</v>
      </c>
    </row>
    <row r="12" spans="2:8" ht="93" customHeight="1">
      <c r="B12" s="46" t="s">
        <v>12</v>
      </c>
      <c r="C12" s="35">
        <v>1416</v>
      </c>
      <c r="D12" s="63">
        <v>2270</v>
      </c>
      <c r="E12" s="36">
        <v>2.5</v>
      </c>
      <c r="F12" s="36">
        <v>6.35</v>
      </c>
      <c r="G12" s="24">
        <v>1.5</v>
      </c>
      <c r="H12" s="54" t="s">
        <v>236</v>
      </c>
    </row>
    <row r="13" spans="2:8" s="43" customFormat="1" ht="175.5" customHeight="1">
      <c r="B13" s="64" t="s">
        <v>7</v>
      </c>
      <c r="C13" s="66">
        <v>1221</v>
      </c>
      <c r="D13" s="53">
        <v>2067</v>
      </c>
      <c r="E13" s="65">
        <v>2</v>
      </c>
      <c r="F13" s="67">
        <v>5.86</v>
      </c>
      <c r="G13" s="65">
        <v>0</v>
      </c>
      <c r="H13" s="69" t="s">
        <v>133</v>
      </c>
    </row>
    <row r="14" spans="2:8" s="16" customFormat="1" ht="93" customHeight="1">
      <c r="B14" s="46" t="s">
        <v>9</v>
      </c>
      <c r="C14" s="35">
        <v>1245</v>
      </c>
      <c r="D14" s="63">
        <v>2103</v>
      </c>
      <c r="E14" s="36">
        <v>2.2</v>
      </c>
      <c r="F14" s="36">
        <v>6.02</v>
      </c>
      <c r="G14" s="24">
        <v>0</v>
      </c>
      <c r="H14" s="54" t="s">
        <v>234</v>
      </c>
    </row>
    <row r="15" spans="2:8" s="16" customFormat="1" ht="56.25" customHeight="1">
      <c r="B15" s="64" t="s">
        <v>8</v>
      </c>
      <c r="C15" s="66">
        <v>1221</v>
      </c>
      <c r="D15" s="53">
        <v>2067</v>
      </c>
      <c r="E15" s="65">
        <v>2</v>
      </c>
      <c r="F15" s="67">
        <v>5.86</v>
      </c>
      <c r="G15" s="65" t="s">
        <v>122</v>
      </c>
      <c r="H15" s="69" t="s">
        <v>226</v>
      </c>
    </row>
    <row r="16" spans="2:8" ht="88.5" customHeight="1">
      <c r="B16" s="46" t="s">
        <v>1</v>
      </c>
      <c r="C16" s="35">
        <v>1156.89</v>
      </c>
      <c r="D16" s="63">
        <v>2001.8</v>
      </c>
      <c r="E16" s="36">
        <v>1.71</v>
      </c>
      <c r="F16" s="36">
        <f>3.85+E16</f>
        <v>5.5600000000000005</v>
      </c>
      <c r="G16" s="24">
        <v>0</v>
      </c>
      <c r="H16" s="54" t="s">
        <v>205</v>
      </c>
    </row>
    <row r="17" spans="2:8" ht="31.5">
      <c r="B17" s="64" t="s">
        <v>2</v>
      </c>
      <c r="C17" s="66">
        <v>1514</v>
      </c>
      <c r="D17" s="53">
        <v>1981</v>
      </c>
      <c r="E17" s="65">
        <v>2.2</v>
      </c>
      <c r="F17" s="67">
        <v>6.14</v>
      </c>
      <c r="G17" s="65">
        <v>0</v>
      </c>
      <c r="H17" s="69" t="s">
        <v>159</v>
      </c>
    </row>
    <row r="18" spans="2:8" ht="31.5">
      <c r="B18" s="46" t="s">
        <v>61</v>
      </c>
      <c r="C18" s="35">
        <v>1145</v>
      </c>
      <c r="D18" s="63">
        <v>2002</v>
      </c>
      <c r="E18" s="36">
        <v>1.75</v>
      </c>
      <c r="F18" s="36">
        <v>5.57</v>
      </c>
      <c r="G18" s="24">
        <v>2.5</v>
      </c>
      <c r="H18" s="54" t="s">
        <v>197</v>
      </c>
    </row>
    <row r="19" spans="2:8" ht="96.75" customHeight="1" thickBot="1">
      <c r="B19" s="82" t="s">
        <v>41</v>
      </c>
      <c r="C19" s="92">
        <v>1178.34</v>
      </c>
      <c r="D19" s="94">
        <v>2036</v>
      </c>
      <c r="E19" s="84">
        <v>1.9</v>
      </c>
      <c r="F19" s="83">
        <v>5.72</v>
      </c>
      <c r="G19" s="84">
        <v>0</v>
      </c>
      <c r="H19" s="93" t="s">
        <v>113</v>
      </c>
    </row>
    <row r="20" ht="14.25">
      <c r="B20" s="13" t="s">
        <v>59</v>
      </c>
    </row>
    <row r="21" ht="14.25">
      <c r="B21" s="13" t="s">
        <v>95</v>
      </c>
    </row>
  </sheetData>
  <sheetProtection/>
  <mergeCells count="2">
    <mergeCell ref="B2:H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4"/>
  <sheetViews>
    <sheetView showGridLines="0" zoomScalePageLayoutView="0" workbookViewId="0" topLeftCell="A1">
      <selection activeCell="K36" sqref="K36"/>
    </sheetView>
  </sheetViews>
  <sheetFormatPr defaultColWidth="8.796875" defaultRowHeight="14.25"/>
  <cols>
    <col min="1" max="1" width="3" style="16" customWidth="1"/>
    <col min="2" max="2" width="10.69921875" style="0" customWidth="1"/>
    <col min="5" max="5" width="15" style="0" customWidth="1"/>
    <col min="7" max="7" width="22.8984375" style="0" customWidth="1"/>
    <col min="8" max="8" width="26" style="50" customWidth="1"/>
  </cols>
  <sheetData>
    <row r="1" s="16" customFormat="1" ht="15" thickBot="1">
      <c r="H1" s="50"/>
    </row>
    <row r="2" spans="2:8" s="16" customFormat="1" ht="41.25" customHeight="1" thickBot="1">
      <c r="B2" s="104" t="s">
        <v>294</v>
      </c>
      <c r="C2" s="116"/>
      <c r="D2" s="116"/>
      <c r="E2" s="116"/>
      <c r="F2" s="116"/>
      <c r="G2" s="116"/>
      <c r="H2" s="117"/>
    </row>
    <row r="3" spans="2:8" ht="21.75" thickBot="1">
      <c r="B3" s="8" t="s">
        <v>28</v>
      </c>
      <c r="C3" s="77" t="s">
        <v>29</v>
      </c>
      <c r="D3" s="9" t="s">
        <v>30</v>
      </c>
      <c r="E3" s="78" t="s">
        <v>31</v>
      </c>
      <c r="F3" s="9" t="s">
        <v>32</v>
      </c>
      <c r="G3" s="78" t="s">
        <v>33</v>
      </c>
      <c r="H3" s="51" t="s">
        <v>34</v>
      </c>
    </row>
    <row r="4" spans="2:8" ht="52.5">
      <c r="B4" s="64" t="s">
        <v>17</v>
      </c>
      <c r="C4" s="66">
        <v>2065</v>
      </c>
      <c r="D4" s="65">
        <v>2</v>
      </c>
      <c r="E4" s="65">
        <v>5.82</v>
      </c>
      <c r="F4" s="67">
        <v>0</v>
      </c>
      <c r="G4" s="65" t="s">
        <v>137</v>
      </c>
      <c r="H4" s="69" t="s">
        <v>213</v>
      </c>
    </row>
    <row r="5" spans="2:8" s="31" customFormat="1" ht="159.75" customHeight="1">
      <c r="B5" s="46" t="s">
        <v>35</v>
      </c>
      <c r="C5" s="35">
        <v>1952.27</v>
      </c>
      <c r="D5" s="36">
        <v>1.5</v>
      </c>
      <c r="E5" s="36">
        <v>5.34</v>
      </c>
      <c r="F5" s="36">
        <v>2.5</v>
      </c>
      <c r="G5" s="24" t="s">
        <v>166</v>
      </c>
      <c r="H5" s="54" t="s">
        <v>221</v>
      </c>
    </row>
    <row r="6" spans="2:8" s="16" customFormat="1" ht="115.5">
      <c r="B6" s="64" t="s">
        <v>77</v>
      </c>
      <c r="C6" s="66">
        <v>2096</v>
      </c>
      <c r="D6" s="65" t="s">
        <v>78</v>
      </c>
      <c r="E6" s="65" t="s">
        <v>177</v>
      </c>
      <c r="F6" s="67" t="s">
        <v>149</v>
      </c>
      <c r="G6" s="65" t="s">
        <v>79</v>
      </c>
      <c r="H6" s="69" t="s">
        <v>97</v>
      </c>
    </row>
    <row r="7" spans="2:8" ht="63">
      <c r="B7" s="46" t="s">
        <v>62</v>
      </c>
      <c r="C7" s="35">
        <v>2180</v>
      </c>
      <c r="D7" s="36">
        <v>2.5</v>
      </c>
      <c r="E7" s="36">
        <v>6.36</v>
      </c>
      <c r="F7" s="36">
        <v>2.5</v>
      </c>
      <c r="G7" s="24" t="s">
        <v>109</v>
      </c>
      <c r="H7" s="54" t="s">
        <v>94</v>
      </c>
    </row>
    <row r="8" spans="2:8" s="71" customFormat="1" ht="63">
      <c r="B8" s="64" t="s">
        <v>52</v>
      </c>
      <c r="C8" s="66">
        <v>2012</v>
      </c>
      <c r="D8" s="65" t="s">
        <v>279</v>
      </c>
      <c r="E8" s="65" t="s">
        <v>278</v>
      </c>
      <c r="F8" s="67">
        <v>0.6</v>
      </c>
      <c r="G8" s="65" t="s">
        <v>118</v>
      </c>
      <c r="H8" s="69" t="s">
        <v>277</v>
      </c>
    </row>
    <row r="9" spans="2:8" ht="28.5" customHeight="1">
      <c r="B9" s="46" t="s">
        <v>19</v>
      </c>
      <c r="C9" s="35">
        <v>2051</v>
      </c>
      <c r="D9" s="36">
        <v>1.8</v>
      </c>
      <c r="E9" s="36">
        <v>5.79</v>
      </c>
      <c r="F9" s="36">
        <v>1.5</v>
      </c>
      <c r="G9" s="24" t="s">
        <v>81</v>
      </c>
      <c r="H9" s="54" t="s">
        <v>70</v>
      </c>
    </row>
    <row r="10" spans="2:8" s="43" customFormat="1" ht="126">
      <c r="B10" s="64" t="s">
        <v>140</v>
      </c>
      <c r="C10" s="66">
        <v>1980.21</v>
      </c>
      <c r="D10" s="65">
        <v>1.35</v>
      </c>
      <c r="E10" s="65">
        <v>5.16</v>
      </c>
      <c r="F10" s="67" t="s">
        <v>117</v>
      </c>
      <c r="G10" s="65" t="s">
        <v>38</v>
      </c>
      <c r="H10" s="69" t="s">
        <v>165</v>
      </c>
    </row>
    <row r="11" spans="2:8" ht="52.5" customHeight="1">
      <c r="B11" s="46" t="s">
        <v>63</v>
      </c>
      <c r="C11" s="35" t="s">
        <v>282</v>
      </c>
      <c r="D11" s="36" t="s">
        <v>280</v>
      </c>
      <c r="E11" s="36" t="s">
        <v>281</v>
      </c>
      <c r="F11" s="36">
        <v>0</v>
      </c>
      <c r="G11" s="24" t="s">
        <v>139</v>
      </c>
      <c r="H11" s="54" t="s">
        <v>287</v>
      </c>
    </row>
    <row r="12" spans="2:8" ht="73.5">
      <c r="B12" s="64" t="s">
        <v>13</v>
      </c>
      <c r="C12" s="66">
        <v>2051</v>
      </c>
      <c r="D12" s="65">
        <v>1.94</v>
      </c>
      <c r="E12" s="65">
        <v>5.79</v>
      </c>
      <c r="F12" s="67">
        <v>2</v>
      </c>
      <c r="G12" s="65" t="s">
        <v>115</v>
      </c>
      <c r="H12" s="69" t="s">
        <v>162</v>
      </c>
    </row>
    <row r="13" spans="2:8" s="16" customFormat="1" ht="147">
      <c r="B13" s="46" t="s">
        <v>90</v>
      </c>
      <c r="C13" s="35">
        <v>2241</v>
      </c>
      <c r="D13" s="36">
        <v>2.45</v>
      </c>
      <c r="E13" s="36">
        <v>6.31</v>
      </c>
      <c r="F13" s="36">
        <v>0</v>
      </c>
      <c r="G13" s="24" t="s">
        <v>188</v>
      </c>
      <c r="H13" s="54" t="s">
        <v>189</v>
      </c>
    </row>
    <row r="14" spans="2:8" s="31" customFormat="1" ht="84">
      <c r="B14" s="64" t="s">
        <v>6</v>
      </c>
      <c r="C14" s="66">
        <v>2056</v>
      </c>
      <c r="D14" s="65" t="s">
        <v>147</v>
      </c>
      <c r="E14" s="65" t="s">
        <v>229</v>
      </c>
      <c r="F14" s="67" t="s">
        <v>198</v>
      </c>
      <c r="G14" s="65" t="s">
        <v>87</v>
      </c>
      <c r="H14" s="69" t="s">
        <v>199</v>
      </c>
    </row>
    <row r="15" spans="2:8" ht="32.25" customHeight="1">
      <c r="B15" s="46" t="s">
        <v>39</v>
      </c>
      <c r="C15" s="35">
        <v>2517</v>
      </c>
      <c r="D15" s="36">
        <v>3.5</v>
      </c>
      <c r="E15" s="36">
        <v>7.35</v>
      </c>
      <c r="F15" s="36">
        <v>1.5</v>
      </c>
      <c r="G15" s="24" t="s">
        <v>216</v>
      </c>
      <c r="H15" s="54" t="s">
        <v>237</v>
      </c>
    </row>
    <row r="16" spans="2:8" ht="218.25" customHeight="1">
      <c r="B16" s="64" t="s">
        <v>7</v>
      </c>
      <c r="C16" s="66">
        <v>2067</v>
      </c>
      <c r="D16" s="65">
        <v>2</v>
      </c>
      <c r="E16" s="65">
        <v>5.86</v>
      </c>
      <c r="F16" s="67">
        <v>0</v>
      </c>
      <c r="G16" s="65" t="s">
        <v>38</v>
      </c>
      <c r="H16" s="69" t="s">
        <v>135</v>
      </c>
    </row>
    <row r="17" spans="2:8" ht="88.5" customHeight="1">
      <c r="B17" s="46" t="s">
        <v>9</v>
      </c>
      <c r="C17" s="35">
        <v>2103</v>
      </c>
      <c r="D17" s="36">
        <v>2.2</v>
      </c>
      <c r="E17" s="36">
        <v>6.02</v>
      </c>
      <c r="F17" s="36">
        <v>0</v>
      </c>
      <c r="G17" s="24" t="s">
        <v>235</v>
      </c>
      <c r="H17" s="54" t="s">
        <v>234</v>
      </c>
    </row>
    <row r="18" spans="2:8" ht="168">
      <c r="B18" s="64" t="s">
        <v>8</v>
      </c>
      <c r="C18" s="66">
        <v>2067</v>
      </c>
      <c r="D18" s="65">
        <v>2</v>
      </c>
      <c r="E18" s="65">
        <v>5.86</v>
      </c>
      <c r="F18" s="67" t="s">
        <v>122</v>
      </c>
      <c r="G18" s="65" t="s">
        <v>124</v>
      </c>
      <c r="H18" s="69" t="s">
        <v>226</v>
      </c>
    </row>
    <row r="19" spans="2:8" ht="105">
      <c r="B19" s="46" t="s">
        <v>23</v>
      </c>
      <c r="C19" s="35">
        <v>2067</v>
      </c>
      <c r="D19" s="36">
        <v>1.8</v>
      </c>
      <c r="E19" s="36">
        <v>5.61</v>
      </c>
      <c r="F19" s="36" t="s">
        <v>40</v>
      </c>
      <c r="G19" s="24" t="s">
        <v>225</v>
      </c>
      <c r="H19" s="54" t="s">
        <v>83</v>
      </c>
    </row>
    <row r="20" spans="2:8" ht="105">
      <c r="B20" s="64" t="s">
        <v>2</v>
      </c>
      <c r="C20" s="66">
        <v>2130</v>
      </c>
      <c r="D20" s="65">
        <v>2.2</v>
      </c>
      <c r="E20" s="65">
        <v>6.14</v>
      </c>
      <c r="F20" s="67">
        <v>0</v>
      </c>
      <c r="G20" s="65" t="s">
        <v>158</v>
      </c>
      <c r="H20" s="69" t="s">
        <v>160</v>
      </c>
    </row>
    <row r="21" spans="2:8" s="43" customFormat="1" ht="31.5">
      <c r="B21" s="46" t="s">
        <v>194</v>
      </c>
      <c r="C21" s="35">
        <v>2042</v>
      </c>
      <c r="D21" s="36">
        <v>1.75</v>
      </c>
      <c r="E21" s="36">
        <v>5.75</v>
      </c>
      <c r="F21" s="36">
        <v>2.5</v>
      </c>
      <c r="G21" s="24" t="s">
        <v>195</v>
      </c>
      <c r="H21" s="54" t="s">
        <v>196</v>
      </c>
    </row>
    <row r="22" spans="2:8" ht="105">
      <c r="B22" s="64" t="s">
        <v>1</v>
      </c>
      <c r="C22" s="66">
        <v>1946.06</v>
      </c>
      <c r="D22" s="65">
        <v>1.51</v>
      </c>
      <c r="E22" s="65">
        <f>3.81+D22</f>
        <v>5.32</v>
      </c>
      <c r="F22" s="67">
        <v>0</v>
      </c>
      <c r="G22" s="65" t="str">
        <f>'[1]PLN 80%'!G26</f>
        <v>Brak</v>
      </c>
      <c r="H22" s="69" t="s">
        <v>209</v>
      </c>
    </row>
    <row r="23" spans="2:8" s="16" customFormat="1" ht="94.5">
      <c r="B23" s="46" t="s">
        <v>41</v>
      </c>
      <c r="C23" s="35">
        <v>2033.62</v>
      </c>
      <c r="D23" s="36">
        <v>1.9</v>
      </c>
      <c r="E23" s="36">
        <v>5.71</v>
      </c>
      <c r="F23" s="36">
        <v>0</v>
      </c>
      <c r="G23" s="24" t="s">
        <v>57</v>
      </c>
      <c r="H23" s="54" t="s">
        <v>113</v>
      </c>
    </row>
    <row r="24" spans="2:8" s="16" customFormat="1" ht="53.25" thickBot="1">
      <c r="B24" s="82" t="s">
        <v>128</v>
      </c>
      <c r="C24" s="92">
        <v>2135</v>
      </c>
      <c r="D24" s="84">
        <v>2.3</v>
      </c>
      <c r="E24" s="84">
        <v>6.16</v>
      </c>
      <c r="F24" s="83">
        <v>0</v>
      </c>
      <c r="G24" s="84" t="s">
        <v>104</v>
      </c>
      <c r="H24" s="93" t="s">
        <v>130</v>
      </c>
    </row>
    <row r="25" spans="2:8" ht="14.25">
      <c r="B25" s="13" t="s">
        <v>59</v>
      </c>
      <c r="C25" s="50"/>
      <c r="H25"/>
    </row>
    <row r="26" spans="3:8" ht="14.25">
      <c r="C26" s="50"/>
      <c r="H26"/>
    </row>
    <row r="27" s="43" customFormat="1" ht="14.25">
      <c r="C27" s="50"/>
    </row>
    <row r="28" s="43" customFormat="1" ht="14.25">
      <c r="C28" s="50"/>
    </row>
    <row r="29" spans="3:8" ht="14.25">
      <c r="C29" s="50"/>
      <c r="H29"/>
    </row>
    <row r="30" spans="5:8" ht="14.25">
      <c r="E30" s="50"/>
      <c r="H30"/>
    </row>
    <row r="31" spans="5:8" ht="14.25">
      <c r="E31" s="50"/>
      <c r="H31"/>
    </row>
    <row r="32" ht="14.25">
      <c r="H32"/>
    </row>
    <row r="34" ht="14.25">
      <c r="B34" s="31"/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"/>
  <sheetViews>
    <sheetView showGridLines="0" zoomScalePageLayoutView="0" workbookViewId="0" topLeftCell="A1">
      <selection activeCell="K34" sqref="K34"/>
    </sheetView>
  </sheetViews>
  <sheetFormatPr defaultColWidth="8.796875" defaultRowHeight="14.25"/>
  <cols>
    <col min="1" max="1" width="3" style="16" customWidth="1"/>
    <col min="7" max="7" width="20.69921875" style="0" customWidth="1"/>
    <col min="8" max="8" width="12.5" style="0" customWidth="1"/>
  </cols>
  <sheetData>
    <row r="1" s="16" customFormat="1" ht="15" thickBot="1"/>
    <row r="2" spans="2:8" ht="57.75" customHeight="1" thickBot="1">
      <c r="B2" s="104" t="s">
        <v>111</v>
      </c>
      <c r="C2" s="105"/>
      <c r="D2" s="105"/>
      <c r="E2" s="105"/>
      <c r="F2" s="105"/>
      <c r="G2" s="105"/>
      <c r="H2" s="106"/>
    </row>
    <row r="3" spans="2:8" ht="38.25" customHeight="1" thickBot="1">
      <c r="B3" s="8" t="s">
        <v>28</v>
      </c>
      <c r="C3" s="77" t="s">
        <v>29</v>
      </c>
      <c r="D3" s="9" t="s">
        <v>30</v>
      </c>
      <c r="E3" s="78" t="s">
        <v>42</v>
      </c>
      <c r="F3" s="9" t="s">
        <v>32</v>
      </c>
      <c r="G3" s="78" t="s">
        <v>55</v>
      </c>
      <c r="H3" s="9" t="s">
        <v>65</v>
      </c>
    </row>
    <row r="4" spans="2:8" ht="55.5" customHeight="1">
      <c r="B4" s="45" t="s">
        <v>17</v>
      </c>
      <c r="C4" s="68">
        <v>1900</v>
      </c>
      <c r="D4" s="65">
        <v>4.1</v>
      </c>
      <c r="E4" s="68">
        <v>4.26</v>
      </c>
      <c r="F4" s="65">
        <v>0</v>
      </c>
      <c r="G4" s="65" t="s">
        <v>214</v>
      </c>
      <c r="H4" s="70" t="s">
        <v>142</v>
      </c>
    </row>
    <row r="5" spans="2:8" ht="66" customHeight="1">
      <c r="B5" s="46" t="s">
        <v>7</v>
      </c>
      <c r="C5" s="35">
        <v>1734</v>
      </c>
      <c r="D5" s="36">
        <v>3.7</v>
      </c>
      <c r="E5" s="36">
        <v>3.81</v>
      </c>
      <c r="F5" s="36">
        <v>0</v>
      </c>
      <c r="G5" s="24" t="s">
        <v>167</v>
      </c>
      <c r="H5" s="54" t="s">
        <v>125</v>
      </c>
    </row>
    <row r="6" spans="2:8" ht="147.75" customHeight="1" thickBot="1">
      <c r="B6" s="82" t="s">
        <v>45</v>
      </c>
      <c r="C6" s="92">
        <v>1734</v>
      </c>
      <c r="D6" s="84">
        <v>3.7</v>
      </c>
      <c r="E6" s="84">
        <v>3.81</v>
      </c>
      <c r="F6" s="83" t="s">
        <v>122</v>
      </c>
      <c r="G6" s="84" t="s">
        <v>226</v>
      </c>
      <c r="H6" s="93" t="s">
        <v>125</v>
      </c>
    </row>
    <row r="7" ht="14.25">
      <c r="B7" s="13" t="s">
        <v>59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Regina</cp:lastModifiedBy>
  <cp:lastPrinted>2010-09-06T09:05:31Z</cp:lastPrinted>
  <dcterms:created xsi:type="dcterms:W3CDTF">2009-11-09T13:33:10Z</dcterms:created>
  <dcterms:modified xsi:type="dcterms:W3CDTF">2010-09-15T11:21:03Z</dcterms:modified>
  <cp:category/>
  <cp:version/>
  <cp:contentType/>
  <cp:contentStatus/>
</cp:coreProperties>
</file>